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Vedlejší rozpočto..." sheetId="2" r:id="rId2"/>
    <sheet name="SO 02 - Zateplení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Vedlejší rozpočto...'!$C$84:$K$109</definedName>
    <definedName name="_xlnm.Print_Area" localSheetId="1">'SO 01 - Vedlejší rozpočto...'!$C$4:$J$39,'SO 01 - Vedlejší rozpočto...'!$C$45:$J$66,'SO 01 - Vedlejší rozpočto...'!$C$72:$K$109</definedName>
    <definedName name="_xlnm.Print_Titles" localSheetId="1">'SO 01 - Vedlejší rozpočto...'!$84:$84</definedName>
    <definedName name="_xlnm._FilterDatabase" localSheetId="2" hidden="1">'SO 02 - Zateplení'!$C$96:$K$870</definedName>
    <definedName name="_xlnm.Print_Area" localSheetId="2">'SO 02 - Zateplení'!$C$4:$J$39,'SO 02 - Zateplení'!$C$45:$J$78,'SO 02 - Zateplení'!$C$84:$K$870</definedName>
    <definedName name="_xlnm.Print_Titles" localSheetId="2">'SO 02 - Zateplení'!$96:$96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69"/>
  <c r="BH869"/>
  <c r="BG869"/>
  <c r="BE869"/>
  <c r="T869"/>
  <c r="R869"/>
  <c r="P869"/>
  <c r="BI867"/>
  <c r="BH867"/>
  <c r="BG867"/>
  <c r="BE867"/>
  <c r="T867"/>
  <c r="R867"/>
  <c r="P867"/>
  <c r="BI855"/>
  <c r="BH855"/>
  <c r="BG855"/>
  <c r="BE855"/>
  <c r="T855"/>
  <c r="R855"/>
  <c r="P855"/>
  <c r="BI840"/>
  <c r="BH840"/>
  <c r="BG840"/>
  <c r="BE840"/>
  <c r="T840"/>
  <c r="R840"/>
  <c r="P840"/>
  <c r="BI826"/>
  <c r="BH826"/>
  <c r="BG826"/>
  <c r="BE826"/>
  <c r="T826"/>
  <c r="R826"/>
  <c r="P826"/>
  <c r="BI812"/>
  <c r="BH812"/>
  <c r="BG812"/>
  <c r="BE812"/>
  <c r="T812"/>
  <c r="R812"/>
  <c r="P812"/>
  <c r="BI806"/>
  <c r="BH806"/>
  <c r="BG806"/>
  <c r="BE806"/>
  <c r="T806"/>
  <c r="R806"/>
  <c r="P806"/>
  <c r="BI803"/>
  <c r="BH803"/>
  <c r="BG803"/>
  <c r="BE803"/>
  <c r="T803"/>
  <c r="R803"/>
  <c r="P803"/>
  <c r="BI800"/>
  <c r="BH800"/>
  <c r="BG800"/>
  <c r="BE800"/>
  <c r="T800"/>
  <c r="R800"/>
  <c r="P800"/>
  <c r="BI797"/>
  <c r="BH797"/>
  <c r="BG797"/>
  <c r="BE797"/>
  <c r="T797"/>
  <c r="R797"/>
  <c r="P797"/>
  <c r="BI794"/>
  <c r="BH794"/>
  <c r="BG794"/>
  <c r="BE794"/>
  <c r="T794"/>
  <c r="R794"/>
  <c r="P794"/>
  <c r="BI790"/>
  <c r="BH790"/>
  <c r="BG790"/>
  <c r="BE790"/>
  <c r="T790"/>
  <c r="R790"/>
  <c r="P790"/>
  <c r="BI786"/>
  <c r="BH786"/>
  <c r="BG786"/>
  <c r="BE786"/>
  <c r="T786"/>
  <c r="R786"/>
  <c r="P786"/>
  <c r="BI782"/>
  <c r="BH782"/>
  <c r="BG782"/>
  <c r="BE782"/>
  <c r="T782"/>
  <c r="R782"/>
  <c r="P782"/>
  <c r="BI778"/>
  <c r="BH778"/>
  <c r="BG778"/>
  <c r="BE778"/>
  <c r="T778"/>
  <c r="R778"/>
  <c r="P778"/>
  <c r="BI774"/>
  <c r="BH774"/>
  <c r="BG774"/>
  <c r="BE774"/>
  <c r="T774"/>
  <c r="R774"/>
  <c r="P774"/>
  <c r="BI771"/>
  <c r="BH771"/>
  <c r="BG771"/>
  <c r="BE771"/>
  <c r="T771"/>
  <c r="R771"/>
  <c r="P771"/>
  <c r="BI769"/>
  <c r="BH769"/>
  <c r="BG769"/>
  <c r="BE769"/>
  <c r="T769"/>
  <c r="R769"/>
  <c r="P769"/>
  <c r="BI765"/>
  <c r="BH765"/>
  <c r="BG765"/>
  <c r="BE765"/>
  <c r="T765"/>
  <c r="R765"/>
  <c r="P765"/>
  <c r="BI763"/>
  <c r="BH763"/>
  <c r="BG763"/>
  <c r="BE763"/>
  <c r="T763"/>
  <c r="R763"/>
  <c r="P763"/>
  <c r="BI761"/>
  <c r="BH761"/>
  <c r="BG761"/>
  <c r="BE761"/>
  <c r="T761"/>
  <c r="R761"/>
  <c r="P761"/>
  <c r="BI757"/>
  <c r="BH757"/>
  <c r="BG757"/>
  <c r="BE757"/>
  <c r="T757"/>
  <c r="R757"/>
  <c r="P757"/>
  <c r="BI754"/>
  <c r="BH754"/>
  <c r="BG754"/>
  <c r="BE754"/>
  <c r="T754"/>
  <c r="R754"/>
  <c r="P754"/>
  <c r="BI752"/>
  <c r="BH752"/>
  <c r="BG752"/>
  <c r="BE752"/>
  <c r="T752"/>
  <c r="R752"/>
  <c r="P752"/>
  <c r="BI738"/>
  <c r="BH738"/>
  <c r="BG738"/>
  <c r="BE738"/>
  <c r="T738"/>
  <c r="R738"/>
  <c r="P738"/>
  <c r="BI724"/>
  <c r="BH724"/>
  <c r="BG724"/>
  <c r="BE724"/>
  <c r="T724"/>
  <c r="R724"/>
  <c r="P724"/>
  <c r="BI717"/>
  <c r="BH717"/>
  <c r="BG717"/>
  <c r="BE717"/>
  <c r="T717"/>
  <c r="R717"/>
  <c r="P717"/>
  <c r="BI709"/>
  <c r="BH709"/>
  <c r="BG709"/>
  <c r="BE709"/>
  <c r="T709"/>
  <c r="R709"/>
  <c r="P709"/>
  <c r="BI707"/>
  <c r="BH707"/>
  <c r="BG707"/>
  <c r="BE707"/>
  <c r="T707"/>
  <c r="R707"/>
  <c r="P707"/>
  <c r="BI699"/>
  <c r="BH699"/>
  <c r="BG699"/>
  <c r="BE699"/>
  <c r="T699"/>
  <c r="R699"/>
  <c r="P699"/>
  <c r="BI695"/>
  <c r="BH695"/>
  <c r="BG695"/>
  <c r="BE695"/>
  <c r="T695"/>
  <c r="R695"/>
  <c r="P695"/>
  <c r="BI693"/>
  <c r="BH693"/>
  <c r="BG693"/>
  <c r="BE693"/>
  <c r="T693"/>
  <c r="R693"/>
  <c r="P693"/>
  <c r="BI690"/>
  <c r="BH690"/>
  <c r="BG690"/>
  <c r="BE690"/>
  <c r="T690"/>
  <c r="R690"/>
  <c r="P690"/>
  <c r="BI688"/>
  <c r="BH688"/>
  <c r="BG688"/>
  <c r="BE688"/>
  <c r="T688"/>
  <c r="R688"/>
  <c r="P688"/>
  <c r="BI685"/>
  <c r="BH685"/>
  <c r="BG685"/>
  <c r="BE685"/>
  <c r="T685"/>
  <c r="R685"/>
  <c r="P685"/>
  <c r="BI683"/>
  <c r="BH683"/>
  <c r="BG683"/>
  <c r="BE683"/>
  <c r="T683"/>
  <c r="R683"/>
  <c r="P683"/>
  <c r="BI679"/>
  <c r="BH679"/>
  <c r="BG679"/>
  <c r="BE679"/>
  <c r="T679"/>
  <c r="R679"/>
  <c r="P679"/>
  <c r="BI677"/>
  <c r="BH677"/>
  <c r="BG677"/>
  <c r="BE677"/>
  <c r="T677"/>
  <c r="R677"/>
  <c r="P677"/>
  <c r="BI673"/>
  <c r="BH673"/>
  <c r="BG673"/>
  <c r="BE673"/>
  <c r="T673"/>
  <c r="R673"/>
  <c r="P673"/>
  <c r="BI665"/>
  <c r="BH665"/>
  <c r="BG665"/>
  <c r="BE665"/>
  <c r="T665"/>
  <c r="R665"/>
  <c r="P665"/>
  <c r="BI660"/>
  <c r="BH660"/>
  <c r="BG660"/>
  <c r="BE660"/>
  <c r="T660"/>
  <c r="R660"/>
  <c r="P660"/>
  <c r="BI656"/>
  <c r="BH656"/>
  <c r="BG656"/>
  <c r="BE656"/>
  <c r="T656"/>
  <c r="R656"/>
  <c r="P656"/>
  <c r="BI648"/>
  <c r="BH648"/>
  <c r="BG648"/>
  <c r="BE648"/>
  <c r="T648"/>
  <c r="R648"/>
  <c r="P648"/>
  <c r="BI640"/>
  <c r="BH640"/>
  <c r="BG640"/>
  <c r="BE640"/>
  <c r="T640"/>
  <c r="R640"/>
  <c r="P640"/>
  <c r="BI637"/>
  <c r="BH637"/>
  <c r="BG637"/>
  <c r="BE637"/>
  <c r="T637"/>
  <c r="R637"/>
  <c r="P637"/>
  <c r="BI634"/>
  <c r="BH634"/>
  <c r="BG634"/>
  <c r="BE634"/>
  <c r="T634"/>
  <c r="R634"/>
  <c r="P634"/>
  <c r="BI632"/>
  <c r="BH632"/>
  <c r="BG632"/>
  <c r="BE632"/>
  <c r="T632"/>
  <c r="R632"/>
  <c r="P632"/>
  <c r="BI629"/>
  <c r="BH629"/>
  <c r="BG629"/>
  <c r="BE629"/>
  <c r="T629"/>
  <c r="R629"/>
  <c r="P629"/>
  <c r="BI626"/>
  <c r="BH626"/>
  <c r="BG626"/>
  <c r="BE626"/>
  <c r="T626"/>
  <c r="R626"/>
  <c r="P626"/>
  <c r="BI622"/>
  <c r="BH622"/>
  <c r="BG622"/>
  <c r="BE622"/>
  <c r="T622"/>
  <c r="R622"/>
  <c r="P622"/>
  <c r="BI620"/>
  <c r="BH620"/>
  <c r="BG620"/>
  <c r="BE620"/>
  <c r="T620"/>
  <c r="R620"/>
  <c r="P620"/>
  <c r="BI618"/>
  <c r="BH618"/>
  <c r="BG618"/>
  <c r="BE618"/>
  <c r="T618"/>
  <c r="R618"/>
  <c r="P618"/>
  <c r="BI615"/>
  <c r="BH615"/>
  <c r="BG615"/>
  <c r="BE615"/>
  <c r="T615"/>
  <c r="R615"/>
  <c r="P615"/>
  <c r="BI612"/>
  <c r="BH612"/>
  <c r="BG612"/>
  <c r="BE612"/>
  <c r="T612"/>
  <c r="R612"/>
  <c r="P612"/>
  <c r="BI608"/>
  <c r="BH608"/>
  <c r="BG608"/>
  <c r="BE608"/>
  <c r="T608"/>
  <c r="R608"/>
  <c r="P608"/>
  <c r="BI605"/>
  <c r="BH605"/>
  <c r="BG605"/>
  <c r="BE605"/>
  <c r="T605"/>
  <c r="R605"/>
  <c r="P605"/>
  <c r="BI602"/>
  <c r="BH602"/>
  <c r="BG602"/>
  <c r="BE602"/>
  <c r="T602"/>
  <c r="R602"/>
  <c r="P602"/>
  <c r="BI599"/>
  <c r="BH599"/>
  <c r="BG599"/>
  <c r="BE599"/>
  <c r="T599"/>
  <c r="R599"/>
  <c r="P599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3"/>
  <c r="BH583"/>
  <c r="BG583"/>
  <c r="BE583"/>
  <c r="T583"/>
  <c r="R583"/>
  <c r="P583"/>
  <c r="BI580"/>
  <c r="BH580"/>
  <c r="BG580"/>
  <c r="BE580"/>
  <c r="T580"/>
  <c r="R580"/>
  <c r="P580"/>
  <c r="BI576"/>
  <c r="BH576"/>
  <c r="BG576"/>
  <c r="BE576"/>
  <c r="T576"/>
  <c r="R576"/>
  <c r="P576"/>
  <c r="BI571"/>
  <c r="BH571"/>
  <c r="BG571"/>
  <c r="BE571"/>
  <c r="T571"/>
  <c r="T570"/>
  <c r="R571"/>
  <c r="R570"/>
  <c r="P571"/>
  <c r="P570"/>
  <c r="BI566"/>
  <c r="BH566"/>
  <c r="BG566"/>
  <c r="BE566"/>
  <c r="T566"/>
  <c r="T565"/>
  <c r="R566"/>
  <c r="R565"/>
  <c r="P566"/>
  <c r="P565"/>
  <c r="BI562"/>
  <c r="BH562"/>
  <c r="BG562"/>
  <c r="BE562"/>
  <c r="T562"/>
  <c r="R562"/>
  <c r="P562"/>
  <c r="BI558"/>
  <c r="BH558"/>
  <c r="BG558"/>
  <c r="BE558"/>
  <c r="T558"/>
  <c r="R558"/>
  <c r="P558"/>
  <c r="BI555"/>
  <c r="BH555"/>
  <c r="BG555"/>
  <c r="BE555"/>
  <c r="T555"/>
  <c r="R555"/>
  <c r="P555"/>
  <c r="BI552"/>
  <c r="BH552"/>
  <c r="BG552"/>
  <c r="BE552"/>
  <c r="T552"/>
  <c r="R552"/>
  <c r="P552"/>
  <c r="BI543"/>
  <c r="BH543"/>
  <c r="BG543"/>
  <c r="BE543"/>
  <c r="T543"/>
  <c r="R543"/>
  <c r="P543"/>
  <c r="BI539"/>
  <c r="BH539"/>
  <c r="BG539"/>
  <c r="BE539"/>
  <c r="T539"/>
  <c r="R539"/>
  <c r="P539"/>
  <c r="BI531"/>
  <c r="BH531"/>
  <c r="BG531"/>
  <c r="BE531"/>
  <c r="T531"/>
  <c r="R531"/>
  <c r="P531"/>
  <c r="BI523"/>
  <c r="BH523"/>
  <c r="BG523"/>
  <c r="BE523"/>
  <c r="T523"/>
  <c r="R523"/>
  <c r="P523"/>
  <c r="BI519"/>
  <c r="BH519"/>
  <c r="BG519"/>
  <c r="BE519"/>
  <c r="T519"/>
  <c r="R519"/>
  <c r="P519"/>
  <c r="BI511"/>
  <c r="BH511"/>
  <c r="BG511"/>
  <c r="BE511"/>
  <c r="T511"/>
  <c r="R511"/>
  <c r="P511"/>
  <c r="BI503"/>
  <c r="BH503"/>
  <c r="BG503"/>
  <c r="BE503"/>
  <c r="T503"/>
  <c r="R503"/>
  <c r="P503"/>
  <c r="BI495"/>
  <c r="BH495"/>
  <c r="BG495"/>
  <c r="BE495"/>
  <c r="T495"/>
  <c r="R495"/>
  <c r="P495"/>
  <c r="BI490"/>
  <c r="BH490"/>
  <c r="BG490"/>
  <c r="BE490"/>
  <c r="T490"/>
  <c r="R490"/>
  <c r="P490"/>
  <c r="BI486"/>
  <c r="BH486"/>
  <c r="BG486"/>
  <c r="BE486"/>
  <c r="T486"/>
  <c r="R486"/>
  <c r="P486"/>
  <c r="BI478"/>
  <c r="BH478"/>
  <c r="BG478"/>
  <c r="BE478"/>
  <c r="T478"/>
  <c r="R478"/>
  <c r="P478"/>
  <c r="BI470"/>
  <c r="BH470"/>
  <c r="BG470"/>
  <c r="BE470"/>
  <c r="T470"/>
  <c r="R470"/>
  <c r="P470"/>
  <c r="BI465"/>
  <c r="BH465"/>
  <c r="BG465"/>
  <c r="BE465"/>
  <c r="T465"/>
  <c r="R465"/>
  <c r="P465"/>
  <c r="BI461"/>
  <c r="BH461"/>
  <c r="BG461"/>
  <c r="BE461"/>
  <c r="T461"/>
  <c r="R461"/>
  <c r="P461"/>
  <c r="BI457"/>
  <c r="BH457"/>
  <c r="BG457"/>
  <c r="BE457"/>
  <c r="T457"/>
  <c r="R457"/>
  <c r="P457"/>
  <c r="BI453"/>
  <c r="BH453"/>
  <c r="BG453"/>
  <c r="BE453"/>
  <c r="T453"/>
  <c r="R453"/>
  <c r="P453"/>
  <c r="BI450"/>
  <c r="BH450"/>
  <c r="BG450"/>
  <c r="BE450"/>
  <c r="T450"/>
  <c r="R450"/>
  <c r="P450"/>
  <c r="BI447"/>
  <c r="BH447"/>
  <c r="BG447"/>
  <c r="BE447"/>
  <c r="T447"/>
  <c r="R447"/>
  <c r="P447"/>
  <c r="BI435"/>
  <c r="BH435"/>
  <c r="BG435"/>
  <c r="BE435"/>
  <c r="T435"/>
  <c r="R435"/>
  <c r="P435"/>
  <c r="BI422"/>
  <c r="BH422"/>
  <c r="BG422"/>
  <c r="BE422"/>
  <c r="T422"/>
  <c r="R422"/>
  <c r="P422"/>
  <c r="BI409"/>
  <c r="BH409"/>
  <c r="BG409"/>
  <c r="BE409"/>
  <c r="T409"/>
  <c r="R409"/>
  <c r="P409"/>
  <c r="BI396"/>
  <c r="BH396"/>
  <c r="BG396"/>
  <c r="BE396"/>
  <c r="T396"/>
  <c r="R396"/>
  <c r="P396"/>
  <c r="BI383"/>
  <c r="BH383"/>
  <c r="BG383"/>
  <c r="BE383"/>
  <c r="T383"/>
  <c r="R383"/>
  <c r="P383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2"/>
  <c r="BH372"/>
  <c r="BG372"/>
  <c r="BE372"/>
  <c r="T372"/>
  <c r="R372"/>
  <c r="P372"/>
  <c r="BI368"/>
  <c r="BH368"/>
  <c r="BG368"/>
  <c r="BE368"/>
  <c r="T368"/>
  <c r="R368"/>
  <c r="P368"/>
  <c r="BI365"/>
  <c r="BH365"/>
  <c r="BG365"/>
  <c r="BE365"/>
  <c r="T365"/>
  <c r="R365"/>
  <c r="P365"/>
  <c r="BI361"/>
  <c r="BH361"/>
  <c r="BG361"/>
  <c r="BE361"/>
  <c r="T361"/>
  <c r="R361"/>
  <c r="P361"/>
  <c r="BI356"/>
  <c r="BH356"/>
  <c r="BG356"/>
  <c r="BE356"/>
  <c r="T356"/>
  <c r="R356"/>
  <c r="P356"/>
  <c r="BI351"/>
  <c r="BH351"/>
  <c r="BG351"/>
  <c r="BE351"/>
  <c r="T351"/>
  <c r="R351"/>
  <c r="P351"/>
  <c r="BI347"/>
  <c r="BH347"/>
  <c r="BG347"/>
  <c r="BE347"/>
  <c r="T347"/>
  <c r="R347"/>
  <c r="P347"/>
  <c r="BI342"/>
  <c r="BH342"/>
  <c r="BG342"/>
  <c r="BE342"/>
  <c r="T342"/>
  <c r="R342"/>
  <c r="P342"/>
  <c r="BI337"/>
  <c r="BH337"/>
  <c r="BG337"/>
  <c r="BE337"/>
  <c r="T337"/>
  <c r="R337"/>
  <c r="P337"/>
  <c r="BI332"/>
  <c r="BH332"/>
  <c r="BG332"/>
  <c r="BE332"/>
  <c r="T332"/>
  <c r="R332"/>
  <c r="P332"/>
  <c r="BI327"/>
  <c r="BH327"/>
  <c r="BG327"/>
  <c r="BE327"/>
  <c r="T327"/>
  <c r="R327"/>
  <c r="P327"/>
  <c r="BI323"/>
  <c r="BH323"/>
  <c r="BG323"/>
  <c r="BE323"/>
  <c r="T323"/>
  <c r="R323"/>
  <c r="P323"/>
  <c r="BI311"/>
  <c r="BH311"/>
  <c r="BG311"/>
  <c r="BE311"/>
  <c r="T311"/>
  <c r="R311"/>
  <c r="P311"/>
  <c r="BI308"/>
  <c r="BH308"/>
  <c r="BG308"/>
  <c r="BE308"/>
  <c r="T308"/>
  <c r="R308"/>
  <c r="P308"/>
  <c r="BI301"/>
  <c r="BH301"/>
  <c r="BG301"/>
  <c r="BE301"/>
  <c r="T301"/>
  <c r="R301"/>
  <c r="P301"/>
  <c r="BI290"/>
  <c r="BH290"/>
  <c r="BG290"/>
  <c r="BE290"/>
  <c r="T290"/>
  <c r="R290"/>
  <c r="P290"/>
  <c r="BI275"/>
  <c r="BH275"/>
  <c r="BG275"/>
  <c r="BE275"/>
  <c r="T275"/>
  <c r="R275"/>
  <c r="P275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57"/>
  <c r="BH257"/>
  <c r="BG257"/>
  <c r="BE257"/>
  <c r="T257"/>
  <c r="R257"/>
  <c r="P257"/>
  <c r="BI249"/>
  <c r="BH249"/>
  <c r="BG249"/>
  <c r="BE249"/>
  <c r="T249"/>
  <c r="R249"/>
  <c r="P249"/>
  <c r="BI241"/>
  <c r="BH241"/>
  <c r="BG241"/>
  <c r="BE241"/>
  <c r="T241"/>
  <c r="R241"/>
  <c r="P241"/>
  <c r="BI238"/>
  <c r="BH238"/>
  <c r="BG238"/>
  <c r="BE238"/>
  <c r="T238"/>
  <c r="R238"/>
  <c r="P238"/>
  <c r="BI233"/>
  <c r="BH233"/>
  <c r="BG233"/>
  <c r="BE233"/>
  <c r="T233"/>
  <c r="R233"/>
  <c r="P233"/>
  <c r="BI230"/>
  <c r="BH230"/>
  <c r="BG230"/>
  <c r="BE230"/>
  <c r="T230"/>
  <c r="R230"/>
  <c r="P230"/>
  <c r="BI222"/>
  <c r="BH222"/>
  <c r="BG222"/>
  <c r="BE222"/>
  <c r="T222"/>
  <c r="R222"/>
  <c r="P222"/>
  <c r="BI219"/>
  <c r="BH219"/>
  <c r="BG219"/>
  <c r="BE219"/>
  <c r="T219"/>
  <c r="R219"/>
  <c r="P219"/>
  <c r="BI211"/>
  <c r="BH211"/>
  <c r="BG211"/>
  <c r="BE211"/>
  <c r="T211"/>
  <c r="R211"/>
  <c r="P211"/>
  <c r="BI198"/>
  <c r="BH198"/>
  <c r="BG198"/>
  <c r="BE198"/>
  <c r="T198"/>
  <c r="R198"/>
  <c r="P198"/>
  <c r="BI184"/>
  <c r="BH184"/>
  <c r="BG184"/>
  <c r="BE184"/>
  <c r="T184"/>
  <c r="R184"/>
  <c r="P184"/>
  <c r="BI172"/>
  <c r="BH172"/>
  <c r="BG172"/>
  <c r="BE172"/>
  <c r="T172"/>
  <c r="R172"/>
  <c r="P172"/>
  <c r="BI160"/>
  <c r="BH160"/>
  <c r="BG160"/>
  <c r="BE160"/>
  <c r="T160"/>
  <c r="R160"/>
  <c r="P160"/>
  <c r="BI152"/>
  <c r="BH152"/>
  <c r="BG152"/>
  <c r="BE152"/>
  <c r="T152"/>
  <c r="R152"/>
  <c r="P152"/>
  <c r="BI144"/>
  <c r="BH144"/>
  <c r="BG144"/>
  <c r="BE144"/>
  <c r="T144"/>
  <c r="R144"/>
  <c r="P144"/>
  <c r="BI140"/>
  <c r="BH140"/>
  <c r="BG140"/>
  <c r="BE140"/>
  <c r="T140"/>
  <c r="R140"/>
  <c r="P140"/>
  <c r="BI137"/>
  <c r="BH137"/>
  <c r="BG137"/>
  <c r="BE137"/>
  <c r="T137"/>
  <c r="R137"/>
  <c r="P137"/>
  <c r="BI132"/>
  <c r="BH132"/>
  <c r="BG132"/>
  <c r="BE132"/>
  <c r="T132"/>
  <c r="R132"/>
  <c r="P132"/>
  <c r="BI129"/>
  <c r="BH129"/>
  <c r="BG129"/>
  <c r="BE129"/>
  <c r="T129"/>
  <c r="R129"/>
  <c r="P129"/>
  <c r="BI124"/>
  <c r="BH124"/>
  <c r="BG124"/>
  <c r="BE124"/>
  <c r="T124"/>
  <c r="R124"/>
  <c r="P124"/>
  <c r="BI116"/>
  <c r="BH116"/>
  <c r="BG116"/>
  <c r="BE116"/>
  <c r="T116"/>
  <c r="R116"/>
  <c r="P116"/>
  <c r="BI108"/>
  <c r="BH108"/>
  <c r="BG108"/>
  <c r="BE108"/>
  <c r="T108"/>
  <c r="R108"/>
  <c r="P108"/>
  <c r="BI100"/>
  <c r="BH100"/>
  <c r="BG100"/>
  <c r="BE100"/>
  <c r="T100"/>
  <c r="R100"/>
  <c r="P100"/>
  <c r="F91"/>
  <c r="E89"/>
  <c r="F52"/>
  <c r="E50"/>
  <c r="J24"/>
  <c r="E24"/>
  <c r="J94"/>
  <c r="J23"/>
  <c r="J21"/>
  <c r="E21"/>
  <c r="J93"/>
  <c r="J20"/>
  <c r="J18"/>
  <c r="E18"/>
  <c r="F94"/>
  <c r="J17"/>
  <c r="J15"/>
  <c r="E15"/>
  <c r="F93"/>
  <c r="J14"/>
  <c r="J12"/>
  <c r="J52"/>
  <c r="E7"/>
  <c r="E87"/>
  <c i="1" r="AY55"/>
  <c i="2" r="J37"/>
  <c r="J36"/>
  <c r="J35"/>
  <c i="1" r="AX55"/>
  <c i="2" r="BI107"/>
  <c r="BH107"/>
  <c r="BG107"/>
  <c r="BE107"/>
  <c r="T107"/>
  <c r="T106"/>
  <c r="R107"/>
  <c r="R106"/>
  <c r="P107"/>
  <c r="P106"/>
  <c r="BI103"/>
  <c r="BH103"/>
  <c r="BG103"/>
  <c r="BE103"/>
  <c r="T103"/>
  <c r="R103"/>
  <c r="P103"/>
  <c r="BI100"/>
  <c r="BH100"/>
  <c r="BG100"/>
  <c r="BE100"/>
  <c r="T100"/>
  <c r="R100"/>
  <c r="P100"/>
  <c r="BI96"/>
  <c r="BH96"/>
  <c r="BG96"/>
  <c r="BE96"/>
  <c r="T96"/>
  <c r="T95"/>
  <c r="R96"/>
  <c r="R95"/>
  <c r="P96"/>
  <c r="P95"/>
  <c r="BI92"/>
  <c r="BH92"/>
  <c r="BG92"/>
  <c r="BE92"/>
  <c r="T92"/>
  <c r="T91"/>
  <c r="R92"/>
  <c r="R91"/>
  <c r="P92"/>
  <c r="P91"/>
  <c r="BI88"/>
  <c r="BH88"/>
  <c r="BG88"/>
  <c r="BE88"/>
  <c r="T88"/>
  <c r="T87"/>
  <c r="R88"/>
  <c r="R87"/>
  <c r="P88"/>
  <c r="P87"/>
  <c r="F79"/>
  <c r="E77"/>
  <c r="F52"/>
  <c r="E50"/>
  <c r="J24"/>
  <c r="E24"/>
  <c r="J82"/>
  <c r="J23"/>
  <c r="J21"/>
  <c r="E21"/>
  <c r="J54"/>
  <c r="J20"/>
  <c r="J18"/>
  <c r="E18"/>
  <c r="F82"/>
  <c r="J17"/>
  <c r="J15"/>
  <c r="E15"/>
  <c r="F54"/>
  <c r="J14"/>
  <c r="J12"/>
  <c r="J52"/>
  <c r="E7"/>
  <c r="E48"/>
  <c i="1" r="L50"/>
  <c r="AM50"/>
  <c r="AM49"/>
  <c r="L49"/>
  <c r="AM47"/>
  <c r="L47"/>
  <c r="L45"/>
  <c r="L44"/>
  <c i="3" r="J198"/>
  <c r="BK690"/>
  <c r="J368"/>
  <c r="J769"/>
  <c r="J840"/>
  <c r="BK685"/>
  <c r="BK519"/>
  <c r="BK222"/>
  <c r="J583"/>
  <c r="BK673"/>
  <c r="J219"/>
  <c r="BK634"/>
  <c r="J290"/>
  <c r="J754"/>
  <c r="J531"/>
  <c i="2" r="J107"/>
  <c i="3" r="BK351"/>
  <c r="J612"/>
  <c r="J685"/>
  <c r="J376"/>
  <c r="BK308"/>
  <c r="J855"/>
  <c r="J634"/>
  <c r="J337"/>
  <c r="J323"/>
  <c i="1" r="AS54"/>
  <c i="3" r="J108"/>
  <c r="BK152"/>
  <c r="BK665"/>
  <c r="BK615"/>
  <c r="BK342"/>
  <c r="BK380"/>
  <c r="J629"/>
  <c r="BK523"/>
  <c r="BK478"/>
  <c r="BK409"/>
  <c r="J593"/>
  <c r="BK347"/>
  <c r="J457"/>
  <c r="J211"/>
  <c i="2" r="BK100"/>
  <c i="3" r="BK771"/>
  <c r="BK543"/>
  <c r="BK761"/>
  <c r="J571"/>
  <c r="BK769"/>
  <c r="BK576"/>
  <c r="J495"/>
  <c r="BK778"/>
  <c r="J869"/>
  <c r="J790"/>
  <c r="J311"/>
  <c r="J523"/>
  <c r="J478"/>
  <c i="2" r="J92"/>
  <c i="3" r="J539"/>
  <c r="BK470"/>
  <c r="BK269"/>
  <c r="BK365"/>
  <c r="J160"/>
  <c r="J351"/>
  <c r="BK337"/>
  <c r="J152"/>
  <c r="J378"/>
  <c r="J347"/>
  <c r="BK683"/>
  <c r="J615"/>
  <c r="J308"/>
  <c r="BK794"/>
  <c r="BK632"/>
  <c r="J587"/>
  <c r="J271"/>
  <c r="J626"/>
  <c r="BK583"/>
  <c r="BK249"/>
  <c r="J812"/>
  <c r="J765"/>
  <c r="BK765"/>
  <c r="BK717"/>
  <c r="BK677"/>
  <c r="J543"/>
  <c r="BK790"/>
  <c r="J129"/>
  <c r="J648"/>
  <c r="BK450"/>
  <c r="J361"/>
  <c r="J794"/>
  <c r="BK707"/>
  <c r="BK593"/>
  <c r="BK219"/>
  <c r="J486"/>
  <c r="J709"/>
  <c r="BK368"/>
  <c r="J238"/>
  <c r="J140"/>
  <c r="BK637"/>
  <c r="J665"/>
  <c r="J774"/>
  <c r="BK800"/>
  <c r="J599"/>
  <c r="J752"/>
  <c r="J465"/>
  <c r="J470"/>
  <c r="BK605"/>
  <c r="J356"/>
  <c r="J576"/>
  <c r="BK724"/>
  <c r="J656"/>
  <c r="J771"/>
  <c r="J640"/>
  <c r="J172"/>
  <c r="BK100"/>
  <c r="BK257"/>
  <c r="J450"/>
  <c r="J677"/>
  <c r="BK602"/>
  <c r="J552"/>
  <c r="BK797"/>
  <c r="J602"/>
  <c r="J688"/>
  <c r="BK612"/>
  <c r="J562"/>
  <c r="BK233"/>
  <c r="J800"/>
  <c r="BK656"/>
  <c r="J738"/>
  <c r="BK640"/>
  <c r="BK465"/>
  <c r="BK290"/>
  <c r="J761"/>
  <c r="J707"/>
  <c r="J637"/>
  <c r="BK378"/>
  <c r="J342"/>
  <c r="BK869"/>
  <c r="J763"/>
  <c r="J690"/>
  <c r="J490"/>
  <c r="J184"/>
  <c r="BK774"/>
  <c r="BK503"/>
  <c r="BK129"/>
  <c r="J396"/>
  <c i="2" r="BK88"/>
  <c i="3" r="BK555"/>
  <c r="J383"/>
  <c r="BK160"/>
  <c r="BK422"/>
  <c r="J453"/>
  <c r="J435"/>
  <c r="J222"/>
  <c r="BK361"/>
  <c r="BK332"/>
  <c i="2" r="J103"/>
  <c i="3" r="J409"/>
  <c r="J269"/>
  <c r="J380"/>
  <c r="BK140"/>
  <c r="BK356"/>
  <c r="BK275"/>
  <c r="J233"/>
  <c r="J632"/>
  <c r="BK803"/>
  <c r="J618"/>
  <c r="BK580"/>
  <c r="BK211"/>
  <c r="BK629"/>
  <c r="BK566"/>
  <c r="BK782"/>
  <c r="J683"/>
  <c r="BK558"/>
  <c r="BK812"/>
  <c r="BK327"/>
  <c r="BK383"/>
  <c r="BK132"/>
  <c r="J249"/>
  <c r="BK571"/>
  <c r="J275"/>
  <c r="BK693"/>
  <c r="J580"/>
  <c r="BK622"/>
  <c r="BK562"/>
  <c r="J778"/>
  <c r="BK539"/>
  <c r="BK124"/>
  <c r="BK738"/>
  <c r="J757"/>
  <c r="J695"/>
  <c r="BK495"/>
  <c r="J797"/>
  <c r="J137"/>
  <c r="BK626"/>
  <c r="J365"/>
  <c r="J806"/>
  <c r="BK648"/>
  <c r="BK447"/>
  <c r="BK867"/>
  <c r="J693"/>
  <c r="J230"/>
  <c r="J265"/>
  <c r="J590"/>
  <c r="J503"/>
  <c r="J100"/>
  <c r="J620"/>
  <c r="BK757"/>
  <c r="BK752"/>
  <c r="J596"/>
  <c r="J622"/>
  <c i="2" r="BK107"/>
  <c i="3" r="J132"/>
  <c r="BK238"/>
  <c r="BK184"/>
  <c r="J332"/>
  <c r="BK137"/>
  <c r="BK596"/>
  <c r="BK826"/>
  <c r="BK608"/>
  <c r="BK453"/>
  <c r="BK599"/>
  <c r="BK486"/>
  <c r="BK806"/>
  <c r="BK709"/>
  <c r="BK763"/>
  <c r="J699"/>
  <c r="J461"/>
  <c r="J803"/>
  <c r="J144"/>
  <c r="BK679"/>
  <c r="BK396"/>
  <c r="J301"/>
  <c r="BK840"/>
  <c r="J724"/>
  <c r="J679"/>
  <c r="BK311"/>
  <c r="BK855"/>
  <c r="BK754"/>
  <c r="J116"/>
  <c r="J717"/>
  <c i="2" r="J100"/>
  <c i="3" r="J511"/>
  <c r="J422"/>
  <c r="BK198"/>
  <c r="J519"/>
  <c r="BK230"/>
  <c r="J327"/>
  <c r="BK241"/>
  <c r="J372"/>
  <c r="BK265"/>
  <c r="J447"/>
  <c r="J257"/>
  <c r="J241"/>
  <c r="BK376"/>
  <c i="2" r="BK103"/>
  <c i="3" r="BK660"/>
  <c r="J555"/>
  <c r="J660"/>
  <c r="J558"/>
  <c r="J786"/>
  <c r="J608"/>
  <c r="BK590"/>
  <c r="BK688"/>
  <c r="BK372"/>
  <c r="J867"/>
  <c r="BK531"/>
  <c i="2" r="BK96"/>
  <c i="3" r="BK116"/>
  <c r="J605"/>
  <c r="BK108"/>
  <c r="BK271"/>
  <c i="2" r="BK92"/>
  <c i="3" r="BK490"/>
  <c r="BK695"/>
  <c r="BK587"/>
  <c r="BK172"/>
  <c r="J673"/>
  <c r="BK461"/>
  <c r="J124"/>
  <c r="BK323"/>
  <c i="2" r="J88"/>
  <c i="3" r="BK786"/>
  <c r="J566"/>
  <c r="BK301"/>
  <c r="BK552"/>
  <c r="BK144"/>
  <c r="BK457"/>
  <c r="BK620"/>
  <c r="BK511"/>
  <c r="J826"/>
  <c r="J782"/>
  <c r="BK435"/>
  <c r="BK618"/>
  <c i="2" r="J96"/>
  <c i="3" r="BK699"/>
  <c i="2" l="1" r="R99"/>
  <c r="R86"/>
  <c r="R85"/>
  <c r="BK99"/>
  <c r="J99"/>
  <c r="J64"/>
  <c i="3" r="BK575"/>
  <c r="J575"/>
  <c r="J69"/>
  <c r="P777"/>
  <c i="2" r="P99"/>
  <c r="P86"/>
  <c r="P85"/>
  <c i="1" r="AU55"/>
  <c i="3" r="BK99"/>
  <c r="BK811"/>
  <c r="J811"/>
  <c r="J76"/>
  <c r="P99"/>
  <c r="BK452"/>
  <c r="J452"/>
  <c r="J63"/>
  <c r="T494"/>
  <c r="BK611"/>
  <c r="J611"/>
  <c r="J70"/>
  <c r="R611"/>
  <c r="T625"/>
  <c r="T639"/>
  <c r="T698"/>
  <c r="T760"/>
  <c r="R777"/>
  <c r="P811"/>
  <c r="R382"/>
  <c r="T452"/>
  <c r="R551"/>
  <c r="T811"/>
  <c r="P382"/>
  <c r="P494"/>
  <c r="R811"/>
  <c r="BK382"/>
  <c r="J382"/>
  <c r="J62"/>
  <c r="R452"/>
  <c r="P551"/>
  <c r="P575"/>
  <c r="P611"/>
  <c r="R625"/>
  <c r="BK854"/>
  <c r="J854"/>
  <c r="J77"/>
  <c i="2" r="T99"/>
  <c r="T86"/>
  <c r="T85"/>
  <c i="3" r="R99"/>
  <c r="BK494"/>
  <c r="J494"/>
  <c r="J64"/>
  <c r="T551"/>
  <c r="T575"/>
  <c r="T569"/>
  <c r="BK639"/>
  <c r="J639"/>
  <c r="J72"/>
  <c r="BK698"/>
  <c r="J698"/>
  <c r="J73"/>
  <c r="P854"/>
  <c r="T382"/>
  <c r="R494"/>
  <c r="R575"/>
  <c r="T611"/>
  <c r="P625"/>
  <c r="R639"/>
  <c r="P698"/>
  <c r="BK760"/>
  <c r="J760"/>
  <c r="J74"/>
  <c r="R760"/>
  <c r="R854"/>
  <c r="T99"/>
  <c r="T98"/>
  <c r="P452"/>
  <c r="BK551"/>
  <c r="J551"/>
  <c r="J65"/>
  <c r="BK625"/>
  <c r="J625"/>
  <c r="J71"/>
  <c r="P639"/>
  <c r="R698"/>
  <c r="P760"/>
  <c r="BK777"/>
  <c r="J777"/>
  <c r="J75"/>
  <c r="T777"/>
  <c r="T854"/>
  <c r="BF347"/>
  <c i="2" r="J55"/>
  <c r="F81"/>
  <c i="3" r="E48"/>
  <c r="BF108"/>
  <c r="BF129"/>
  <c r="BF219"/>
  <c i="2" r="BF88"/>
  <c r="BF92"/>
  <c i="3" r="BF249"/>
  <c r="BF490"/>
  <c r="BF308"/>
  <c r="BF356"/>
  <c r="BF361"/>
  <c r="BF368"/>
  <c r="BF372"/>
  <c r="BF378"/>
  <c i="2" r="F55"/>
  <c r="J79"/>
  <c r="BF103"/>
  <c i="3" r="J91"/>
  <c r="BF132"/>
  <c r="BF230"/>
  <c r="BF265"/>
  <c r="BF323"/>
  <c r="BF327"/>
  <c r="J55"/>
  <c r="BF290"/>
  <c r="BF301"/>
  <c r="BF380"/>
  <c i="2" r="BF107"/>
  <c i="3" r="BF558"/>
  <c i="2" r="J81"/>
  <c i="3" r="BF198"/>
  <c r="BF450"/>
  <c r="BF365"/>
  <c r="BF383"/>
  <c r="BF461"/>
  <c r="BF587"/>
  <c r="BF172"/>
  <c r="BF271"/>
  <c r="BF332"/>
  <c r="BF137"/>
  <c r="BF152"/>
  <c r="BF453"/>
  <c r="BF457"/>
  <c r="BF470"/>
  <c r="BF486"/>
  <c r="BF673"/>
  <c r="BF238"/>
  <c r="BF311"/>
  <c r="BF396"/>
  <c r="BF478"/>
  <c r="BF503"/>
  <c r="BF531"/>
  <c r="BF580"/>
  <c i="2" r="E75"/>
  <c r="BF100"/>
  <c i="3" r="F55"/>
  <c r="BF144"/>
  <c r="BF222"/>
  <c r="BF233"/>
  <c r="BF241"/>
  <c r="BF435"/>
  <c r="BF465"/>
  <c r="BF511"/>
  <c r="BF539"/>
  <c r="BF543"/>
  <c r="BF583"/>
  <c r="BF620"/>
  <c i="2" r="BK95"/>
  <c r="J95"/>
  <c r="J63"/>
  <c i="3" r="BF100"/>
  <c r="BF211"/>
  <c r="BF699"/>
  <c i="2" r="BK106"/>
  <c r="J106"/>
  <c r="J65"/>
  <c i="3" r="F54"/>
  <c r="BF116"/>
  <c r="BF140"/>
  <c r="BF269"/>
  <c r="BF342"/>
  <c r="BF495"/>
  <c r="BF618"/>
  <c r="BF629"/>
  <c r="BF337"/>
  <c r="BF679"/>
  <c r="BF688"/>
  <c r="BF717"/>
  <c r="BF275"/>
  <c r="BF763"/>
  <c r="BF771"/>
  <c r="BF778"/>
  <c r="BF800"/>
  <c i="2" r="BK91"/>
  <c r="J91"/>
  <c r="J62"/>
  <c i="3" r="J54"/>
  <c r="BF124"/>
  <c r="BF555"/>
  <c r="BF571"/>
  <c r="BF576"/>
  <c r="BF677"/>
  <c r="BF707"/>
  <c r="BF709"/>
  <c r="BF724"/>
  <c r="BF752"/>
  <c r="BF754"/>
  <c r="BF757"/>
  <c r="BF797"/>
  <c r="BF812"/>
  <c r="BF826"/>
  <c r="BF840"/>
  <c r="BF855"/>
  <c r="BF867"/>
  <c r="BF869"/>
  <c i="2" r="BF96"/>
  <c i="3" r="BF351"/>
  <c r="BF376"/>
  <c r="BF656"/>
  <c r="BF690"/>
  <c r="BF794"/>
  <c i="2" r="BK87"/>
  <c r="J87"/>
  <c r="J61"/>
  <c i="3" r="BF160"/>
  <c r="BF409"/>
  <c r="BF774"/>
  <c r="BF806"/>
  <c r="BK570"/>
  <c r="J570"/>
  <c r="J68"/>
  <c r="BF590"/>
  <c r="BF596"/>
  <c r="BF626"/>
  <c r="BF634"/>
  <c r="BF637"/>
  <c r="BF695"/>
  <c r="BF738"/>
  <c r="BF761"/>
  <c r="BF608"/>
  <c r="BF660"/>
  <c r="BF665"/>
  <c r="BF693"/>
  <c r="BF765"/>
  <c r="BF769"/>
  <c r="BF803"/>
  <c r="BF257"/>
  <c r="BF552"/>
  <c r="BF562"/>
  <c r="BF566"/>
  <c r="BF612"/>
  <c r="BF615"/>
  <c r="BF622"/>
  <c r="BF782"/>
  <c r="BF184"/>
  <c r="BF422"/>
  <c r="BF447"/>
  <c r="BF593"/>
  <c r="BF599"/>
  <c r="BF602"/>
  <c r="BF640"/>
  <c r="BF786"/>
  <c r="BF790"/>
  <c r="BK565"/>
  <c r="J565"/>
  <c r="J66"/>
  <c r="BF519"/>
  <c r="BF523"/>
  <c r="BF605"/>
  <c r="BF632"/>
  <c r="BF648"/>
  <c r="BF683"/>
  <c r="BF685"/>
  <c i="2" r="F33"/>
  <c i="1" r="AZ55"/>
  <c i="3" r="F37"/>
  <c i="1" r="BD56"/>
  <c i="2" r="F35"/>
  <c i="1" r="BB55"/>
  <c i="3" r="F35"/>
  <c i="1" r="BB56"/>
  <c i="3" r="F33"/>
  <c i="1" r="AZ56"/>
  <c i="2" r="J33"/>
  <c i="1" r="AV55"/>
  <c i="3" r="F36"/>
  <c i="1" r="BC56"/>
  <c i="2" r="F36"/>
  <c i="1" r="BC55"/>
  <c i="3" r="J33"/>
  <c i="1" r="AV56"/>
  <c i="2" r="F37"/>
  <c i="1" r="BD55"/>
  <c i="3" l="1" r="R569"/>
  <c r="P569"/>
  <c r="T97"/>
  <c r="R98"/>
  <c r="R97"/>
  <c r="BK98"/>
  <c r="J98"/>
  <c r="J60"/>
  <c r="P98"/>
  <c r="P97"/>
  <c i="1" r="AU56"/>
  <c i="2" r="BK86"/>
  <c r="J86"/>
  <c r="J60"/>
  <c i="3" r="J99"/>
  <c r="J61"/>
  <c r="BK569"/>
  <c r="J569"/>
  <c r="J67"/>
  <c i="1" r="AU54"/>
  <c i="3" r="F34"/>
  <c i="1" r="BA56"/>
  <c r="BC54"/>
  <c r="W32"/>
  <c r="AZ54"/>
  <c r="AV54"/>
  <c r="AK29"/>
  <c i="2" r="J34"/>
  <c i="1" r="AW55"/>
  <c r="AT55"/>
  <c r="BB54"/>
  <c r="AX54"/>
  <c i="3" r="J34"/>
  <c i="1" r="AW56"/>
  <c r="AT56"/>
  <c r="BD54"/>
  <c r="W33"/>
  <c i="2" r="F34"/>
  <c i="1" r="BA55"/>
  <c i="2" l="1" r="BK85"/>
  <c r="J85"/>
  <c r="J59"/>
  <c i="3" r="BK97"/>
  <c r="J97"/>
  <c r="J59"/>
  <c i="1" r="BA54"/>
  <c r="W30"/>
  <c r="AY54"/>
  <c r="W31"/>
  <c r="W29"/>
  <c l="1" r="AW54"/>
  <c r="AK30"/>
  <c i="2" r="J30"/>
  <c i="1" r="AG55"/>
  <c r="AN55"/>
  <c i="3" r="J30"/>
  <c i="1" r="AG56"/>
  <c r="AN56"/>
  <c i="3" l="1" r="J39"/>
  <c i="2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<sst xmlns="http://schemas.openxmlformats.org/spreadsheetml/2006/main">
  <si>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</si>
  <si>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</si>
  <si>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</si>
  <si>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</si>
  <si>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</si>
  <si>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{9b417390-8efd-45be-8978-13adc2eb1ec8}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</si>
  <si>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</si>
  <si>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</si>
  <si>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</si>
  <si>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</si>
  <si>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</si>
  <si>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</si>
  <si>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</si>
  <si>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</si>
  <si>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25/10/01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</si>
  <si>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</si>
  <si>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</si>
  <si>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Zateplení, oprava balkonů a výměna výplní otvorů části objektu DPS - 2.etapa - část B a C</t>
  </si>
  <si>
    <t>KSO:</t>
  </si>
  <si>
    <t/>
  </si>
  <si>
    <t>CC-CZ:</t>
  </si>
  <si>
    <t>Místo:</t>
  </si>
  <si>
    <t xml:space="preserve"> </t>
  </si>
  <si>
    <t>Datum:</t>
  </si>
  <si>
    <t>19. 2. 2026</t>
  </si>
  <si>
    <t>Zadavatel:</t>
  </si>
  <si>
    <t>IČ:</t>
  </si>
  <si>
    <t>Město Nové Město na Moravě</t>
  </si>
  <si>
    <t>DIČ:</t>
  </si>
  <si>
    <t>Účastník:</t>
  </si>
  <si>
    <t>Vyplň údaj</t>
  </si>
  <si>
    <t>Projektant:</t>
  </si>
  <si>
    <t>True</t>
  </si>
  <si>
    <t>Zpracovatel:</t>
  </si>
  <si>
    <t>Ing. Martin Šolc, Smrková 1639, Nové Město na Mora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</si>
  <si>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</si>
  <si>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</si>
  <si>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</si>
  <si>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</si>
  <si>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</si>
  <si>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</si>
  <si>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</si>
  <si>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</si>
  <si>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</si>
  <si>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</si>
  <si>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</si>
  <si>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</si>
  <si>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</si>
  <si>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</si>
  <si>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</si>
  <si>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</si>
  <si>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</si>
  <si>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</si>
  <si>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</si>
  <si>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</si>
  <si>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</si>
  <si>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</si>
  <si>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</si>
  <si>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</si>
  <si>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</si>
  <si>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</si>
  <si>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</si>
  <si>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</si>
  <si>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</si>
  <si>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</si>
  <si>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</si>
  <si>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</si>
  <si>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</si>
  <si>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</si>
  <si>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</si>
  <si>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</si>
  <si>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</si>
  <si>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</si>
  <si>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</si>
  <si>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</si>
  <si>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</si>
  <si>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</si>
  <si>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Vedlejší rozpočtové náklady</t>
  </si>
  <si>
    <t>STA</t>
  </si>
  <si>
    <t>1</t>
  </si>
  <si>
    <t>{69b317f0-0bdf-4d31-a3ff-28086c52b3c4}</t>
  </si>
  <si>
    <t>SO 02</t>
  </si>
  <si>
    <t>Zateplení</t>
  </si>
  <si>
    <t>{1e07f01a-1a6a-49cd-bc62-5664479aff66}</t>
  </si>
  <si>
    <t>KRYCÍ LIST SOUPISU PRACÍ</t>
  </si>
  <si>
    <t>Objekt:</t>
  </si>
  <si>
    <t>SO 01 -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</si>
  <si>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</si>
  <si>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</si>
  <si>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</si>
  <si>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</si>
  <si>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</si>
  <si>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</si>
  <si>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</si>
  <si>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</si>
  <si>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</si>
  <si>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</si>
  <si>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</si>
  <si>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</si>
  <si>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</si>
  <si>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</si>
  <si>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</si>
  <si>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</si>
  <si>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</si>
  <si>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</si>
  <si>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</si>
  <si>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</si>
  <si>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</si>
  <si>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</si>
  <si>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</si>
  <si>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</si>
  <si>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</si>
  <si>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</si>
  <si>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</si>
  <si>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zeměměřičské a projektové práce</t>
  </si>
  <si>
    <t>K</t>
  </si>
  <si>
    <t>013254000</t>
  </si>
  <si>
    <t>Dokumentace skutečného provedení stavby</t>
  </si>
  <si>
    <t>soubor</t>
  </si>
  <si>
    <t>CS ÚRS 2025 02</t>
  </si>
  <si>
    <t>4</t>
  </si>
  <si>
    <t>2</t>
  </si>
  <si>
    <t>1129145054</t>
  </si>
  <si>
    <t>PP</t>
  </si>
  <si>
    <t>Online PSC</t>
  </si>
  <si>
    <t>https://podminky.urs.cz/item/CS_URS_2025_02/013254000</t>
  </si>
  <si>
    <t>VRN2</t>
  </si>
  <si>
    <t>Příprava staveniště</t>
  </si>
  <si>
    <t>020001000</t>
  </si>
  <si>
    <t>1024</t>
  </si>
  <si>
    <t>-321742668</t>
  </si>
  <si>
    <t>https://podminky.urs.cz/item/CS_URS_2025_02/020001000</t>
  </si>
  <si>
    <t>VRN3</t>
  </si>
  <si>
    <t>Zařízení staveniště</t>
  </si>
  <si>
    <t>3</t>
  </si>
  <si>
    <t>030001000</t>
  </si>
  <si>
    <t>-190680918</t>
  </si>
  <si>
    <t>https://podminky.urs.cz/item/CS_URS_2025_02/030001000</t>
  </si>
  <si>
    <t>VRN4</t>
  </si>
  <si>
    <t>Inženýrská činnost</t>
  </si>
  <si>
    <t>040001000</t>
  </si>
  <si>
    <t>-1336409666</t>
  </si>
  <si>
    <t>https://podminky.urs.cz/item/CS_URS_2025_02/040001000</t>
  </si>
  <si>
    <t>042103000</t>
  </si>
  <si>
    <t>Průkaz energetické náročnosti budovy (aktualizace)</t>
  </si>
  <si>
    <t>1302590782</t>
  </si>
  <si>
    <t>Průkaz energetické náročnosti budovy</t>
  </si>
  <si>
    <t>https://podminky.urs.cz/item/CS_URS_2025_02/042103000</t>
  </si>
  <si>
    <t>VRN7</t>
  </si>
  <si>
    <t>Provozní vlivy</t>
  </si>
  <si>
    <t>6</t>
  </si>
  <si>
    <t>070001000</t>
  </si>
  <si>
    <t>1489460788</t>
  </si>
  <si>
    <t>https://podminky.urs.cz/item/CS_URS_2025_02/070001000</t>
  </si>
  <si>
    <t>SO 02 - Zateplení</t>
  </si>
  <si>
    <t>HSV - Práce a dodávky HSV</t>
  </si>
  <si>
    <t xml:space="preserve">    6 - Úpravy povrchů, podlahy a osazování výplní</t>
  </si>
  <si>
    <t xml:space="preserve">    61 - Úprava povrchů vnitřních</t>
  </si>
  <si>
    <t xml:space="preserve">    9 - Ostatní konstrukce a práce, bourání</t>
  </si>
  <si>
    <t xml:space="preserve">    94 - Lešení a stavební výtahy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</si>
  <si>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</si>
  <si>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</si>
  <si>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</si>
  <si>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</si>
  <si>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</si>
  <si>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</si>
  <si>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</si>
  <si>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</si>
  <si>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</si>
  <si>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</si>
  <si>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</si>
  <si>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</si>
  <si>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</si>
  <si>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</si>
  <si>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</si>
  <si>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Úpravy povrchů, podlahy a osazování výplní</t>
  </si>
  <si>
    <t>621142001</t>
  </si>
  <si>
    <t>Sklovláknité pletivo vnějších podhledů vtlačené do tmelu</t>
  </si>
  <si>
    <t>m2</t>
  </si>
  <si>
    <t>-2145075241</t>
  </si>
  <si>
    <t>Pletivo vnějších ploch v ploše nebo pruzích, na plném podkladu sklovláknité vtlačené do tmelu podhledů</t>
  </si>
  <si>
    <t>https://podminky.urs.cz/item/CS_URS_2025_02/621142001</t>
  </si>
  <si>
    <t>VV</t>
  </si>
  <si>
    <t>Balkony</t>
  </si>
  <si>
    <t>3,6*1,5*7</t>
  </si>
  <si>
    <t>Strop lodžie</t>
  </si>
  <si>
    <t>5,76*1,5</t>
  </si>
  <si>
    <t>Součet</t>
  </si>
  <si>
    <t>621151031</t>
  </si>
  <si>
    <t>Penetrační silikonový nátěr vnějších pastovitých tenkovrstvých omítek podhledů</t>
  </si>
  <si>
    <t>181317488</t>
  </si>
  <si>
    <t>Penetrační nátěr vnějších pastovitých tenkovrstvých omítek silikonový podhledů</t>
  </si>
  <si>
    <t>https://podminky.urs.cz/item/CS_URS_2025_02/621151031</t>
  </si>
  <si>
    <t>621531012</t>
  </si>
  <si>
    <t>Tenkovrstvá silikonová zatíraná omítka zrnitost 1,5 mm vnějších podhledů</t>
  </si>
  <si>
    <t>-1499124519</t>
  </si>
  <si>
    <t>Omítka tenkovrstvá silikonová vnějších ploch probarvená bez penetrace zatíraná (škrábaná), zrnitost 1,5 mm podhledů</t>
  </si>
  <si>
    <t>https://podminky.urs.cz/item/CS_URS_2025_02/621531012</t>
  </si>
  <si>
    <t>621221011</t>
  </si>
  <si>
    <t>Montáž kontaktního zateplení vnějších podhledů lepením a mechanickým kotvením desek z minerální vlny s podélnou orientací do betonu a zdiva tl přes 40 do 80 mm</t>
  </si>
  <si>
    <t>1133709962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</si>
  <si>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40 do 80 mm</t>
  </si>
  <si>
    <t>https://podminky.urs.cz/item/CS_URS_2025_02/621221011</t>
  </si>
  <si>
    <t>M</t>
  </si>
  <si>
    <t>63142021</t>
  </si>
  <si>
    <t>deska tepelně izolační minerální kontaktních fasád podélné vlákno λ=0,035-0,036 tl 50mm</t>
  </si>
  <si>
    <t>8</t>
  </si>
  <si>
    <t>445402480</t>
  </si>
  <si>
    <t>37,8*1,05 'Přepočtené koeficientem množství</t>
  </si>
  <si>
    <t>621221031</t>
  </si>
  <si>
    <t>Montáž kontaktního zateplení vnějších podhledů lepením a mechanickým kotvením TI z minerální vlny s podélnou orientací do betonu a zdiva tl přes 120 do 160 mm</t>
  </si>
  <si>
    <t>1321308157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</si>
  <si>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120 do 160 mm</t>
  </si>
  <si>
    <t>https://podminky.urs.cz/item/CS_URS_2025_02/621221031</t>
  </si>
  <si>
    <t>7</t>
  </si>
  <si>
    <t>63142027</t>
  </si>
  <si>
    <t>deska tepelně izolační minerální kontaktních fasád podélné vlákno λ=0,035-0,036 tl 140mm</t>
  </si>
  <si>
    <t>783998075</t>
  </si>
  <si>
    <t>8,64*1,05 'Přepočtené koeficientem množství</t>
  </si>
  <si>
    <t>622142001</t>
  </si>
  <si>
    <t>Sklovláknité pletivo vnějších stěn vtlačené do tmelu</t>
  </si>
  <si>
    <t>-555933535</t>
  </si>
  <si>
    <t>Pletivo vnějších ploch v ploše nebo pruzích, na plném podkladu sklovláknité vtlačené do tmelu stěn</t>
  </si>
  <si>
    <t>https://podminky.urs.cz/item/CS_URS_2025_02/622142001</t>
  </si>
  <si>
    <t>395,343+18,147</t>
  </si>
  <si>
    <t>9</t>
  </si>
  <si>
    <t>622151021</t>
  </si>
  <si>
    <t>Penetrační akrylátový nátěr vnějších mozaikových tenkovrstvých omítek stěn</t>
  </si>
  <si>
    <t>-136231782</t>
  </si>
  <si>
    <t>Penetrační nátěr vnějších pastovitých tenkovrstvých omítek mozaikových akrylátový stěn</t>
  </si>
  <si>
    <t>https://podminky.urs.cz/item/CS_URS_2025_02/622151021</t>
  </si>
  <si>
    <t>Pohled jižní</t>
  </si>
  <si>
    <t>((40+2*1)-(8*0,5+2,16))*0,3</t>
  </si>
  <si>
    <t>Pohled východní</t>
  </si>
  <si>
    <t>24,65*0,3</t>
  </si>
  <si>
    <t>10</t>
  </si>
  <si>
    <t>622511112</t>
  </si>
  <si>
    <t>Tenkovrstvá akrylátová mozaiková střednězrnná omítka vnějších stěn</t>
  </si>
  <si>
    <t>-2017120539</t>
  </si>
  <si>
    <t>Omítka tenkovrstvá akrylátová vnějších ploch probarvená bez penetrace mozaiková střednězrnná stěn</t>
  </si>
  <si>
    <t>https://podminky.urs.cz/item/CS_URS_2025_02/622511112</t>
  </si>
  <si>
    <t>11</t>
  </si>
  <si>
    <t>622151031</t>
  </si>
  <si>
    <t>Penetrační silikonový nátěr vnějších pastovitých tenkovrstvých omítek stěn</t>
  </si>
  <si>
    <t>-709951268</t>
  </si>
  <si>
    <t>Penetrační nátěr vnějších pastovitých tenkovrstvých omítek silikonový stěn</t>
  </si>
  <si>
    <t>https://podminky.urs.cz/item/CS_URS_2025_02/622151031</t>
  </si>
  <si>
    <t>Pohled jižní stěny + balkonové desky</t>
  </si>
  <si>
    <t>(40+2*1)*5,9+2,6*1,5*2-(16*0,98*1,32+1,86*1,32+8*0,5*1,73+9*2,03*0,5+2,16*1,73)+0,35*1,5*8</t>
  </si>
  <si>
    <t>Pohled jižní dělicí příčky lodžie</t>
  </si>
  <si>
    <t>4*2,7*(2*1,2+0,2)</t>
  </si>
  <si>
    <t>Pohled východní stěny</t>
  </si>
  <si>
    <t>24,65*5,9-(6*0,68*1,32+6*0,98*1,32+6*2,03*0,5)+0,35*1,5*6</t>
  </si>
  <si>
    <t>Pohled východní dělicí příčky lodžie</t>
  </si>
  <si>
    <t>3*2,7*(2*1,2+0,2)</t>
  </si>
  <si>
    <t>622531012</t>
  </si>
  <si>
    <t>Tenkovrstvá silikonová zatíraná omítka zrnitost 1,5 mm vnějších stěn</t>
  </si>
  <si>
    <t>1258029215</t>
  </si>
  <si>
    <t>Omítka tenkovrstvá silikonová vnějších ploch probarvená bez penetrace zatíraná (škrábaná), zrnitost 1,5 mm stěn</t>
  </si>
  <si>
    <t>https://podminky.urs.cz/item/CS_URS_2025_02/622531012</t>
  </si>
  <si>
    <t>13</t>
  </si>
  <si>
    <t>622222051</t>
  </si>
  <si>
    <t>Montáž kontaktního zateplení vnějšího ostění, nadpraží nebo parapetu hl. špalety do 400 mm lepením desek z minerální vlny tl do 40 mm</t>
  </si>
  <si>
    <t>m</t>
  </si>
  <si>
    <t>1172332942</t>
  </si>
  <si>
    <t>Montáž kontaktního zateplení vnějšího ostění, nadpraží nebo parapetu lepením z desek z minerální vlny s podélnou nebo kolmou orientací vláken nebo z kombinovaných desek (dodávka ve specifikaci) hloubky špalet přes 200 do 400 mm, tloušťky desek do 40 mm</t>
  </si>
  <si>
    <t>https://podminky.urs.cz/item/CS_URS_2025_02/622222051</t>
  </si>
  <si>
    <t>Pohled jižní okna</t>
  </si>
  <si>
    <t>16*(1,48*2+1,57*2)+(2*1,18*2+1,57*2)</t>
  </si>
  <si>
    <t>Pohled východní okna</t>
  </si>
  <si>
    <t>6*(1,48*2+1,57*2)+6*(1,18*2+1,57*2)</t>
  </si>
  <si>
    <t>Mezisoučet</t>
  </si>
  <si>
    <t>Pohled jižní balkonové a vchodové dveře</t>
  </si>
  <si>
    <t>17*(1,00+2,28*2)+2,66+2,28*2</t>
  </si>
  <si>
    <t>Pohled východní balkonové dveře</t>
  </si>
  <si>
    <t>6*(1,00+2,28*2)</t>
  </si>
  <si>
    <t>14</t>
  </si>
  <si>
    <t>63140348</t>
  </si>
  <si>
    <t>deska tepelně izolační minerální kontaktních fasád podélné vlákno λ=0,041 tl 30mm</t>
  </si>
  <si>
    <t>-10249211</t>
  </si>
  <si>
    <t>16*(1,48+1,57*2)*0,25+(2*1,18+1,57*2)*0,25</t>
  </si>
  <si>
    <t>6*(1,48+1,57*2)*0,25+6*(1,18+1,57*2)*0,25</t>
  </si>
  <si>
    <t>Pohled jižní balkonové dveře</t>
  </si>
  <si>
    <t>(17*(1,00+2,28*2)+(2,66+2,28*2))*0,25</t>
  </si>
  <si>
    <t>6*(1,00+2,28*2)*0,25</t>
  </si>
  <si>
    <t>15</t>
  </si>
  <si>
    <t>622211011</t>
  </si>
  <si>
    <t>Montáž kontaktního zateplení vnějších stěn lepením a mechanickým kotvením polystyrénových desek do betonu a zdiva tl přes 40 do 80 mm</t>
  </si>
  <si>
    <t>408443072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</si>
  <si>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</si>
  <si>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https://podminky.urs.cz/item/CS_URS_2025_02/622211011</t>
  </si>
  <si>
    <t>((40+2*1)-(8*1+2,66))*0,6</t>
  </si>
  <si>
    <t>24,65*0,6</t>
  </si>
  <si>
    <t>16</t>
  </si>
  <si>
    <t>28376412</t>
  </si>
  <si>
    <t>deska XPS hrana rovná a strukturovaný povrch 300kPA λ=0,035 tl 70mm</t>
  </si>
  <si>
    <t>670365555</t>
  </si>
  <si>
    <t>33,594*1,05 'Přepočtené koeficientem množství</t>
  </si>
  <si>
    <t>17</t>
  </si>
  <si>
    <t>622221031</t>
  </si>
  <si>
    <t>Montáž kontaktního zateplení vnějších stěn lepením a mechanickým kotvením TI z minerální vlny s podélnou orientací do zdiva a betonu tl přes 120 do 160 mm</t>
  </si>
  <si>
    <t>591767084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</si>
  <si>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</si>
  <si>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https://podminky.urs.cz/item/CS_URS_2025_02/622221031</t>
  </si>
  <si>
    <t xml:space="preserve">Pohled jižní </t>
  </si>
  <si>
    <t>(40+2*1)*5,6+2,6*1,5*2+2*2,6*1,5-(16*1,48*1,57+1,18*2*1,57+8*1*1,98+9*2,28*1+2,66*1,98+0,35*3,6*4)</t>
  </si>
  <si>
    <t>24,65*5,6-(6*1,18*1,57+6*1,48*1,57+6*2,28*1+0,35*3,6*3)</t>
  </si>
  <si>
    <t>18</t>
  </si>
  <si>
    <t>63152265</t>
  </si>
  <si>
    <t>deska tepelně izolační minerální kontaktních fasád podélné vlákno λ=0,034 tl 140mm</t>
  </si>
  <si>
    <t>516222122</t>
  </si>
  <si>
    <t>258,773*1,05 'Přepočtené koeficientem množství</t>
  </si>
  <si>
    <t>19</t>
  </si>
  <si>
    <t>622221011</t>
  </si>
  <si>
    <t>Montáž kontaktního zateplení vnějších stěn lepením a mechanickým kotvením TI z minerální vlny s podélnou orientací do zdiva a betonu tl přes 40 do 80 mm</t>
  </si>
  <si>
    <t>362855365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</si>
  <si>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40 do 80 mm</t>
  </si>
  <si>
    <t>https://podminky.urs.cz/item/CS_URS_2025_02/622221011</t>
  </si>
  <si>
    <t>Čela balkonových desek</t>
  </si>
  <si>
    <t>0,35*(1,5*14+3,6*7)</t>
  </si>
  <si>
    <t>20</t>
  </si>
  <si>
    <t>63152260</t>
  </si>
  <si>
    <t>deska tepelně izolační minerální kontaktních fasád podélné vlákno λ=0,034 tl 50mm</t>
  </si>
  <si>
    <t>-1350169516</t>
  </si>
  <si>
    <t>16,17*1,05 'Přepočtené koeficientem množství</t>
  </si>
  <si>
    <t>621251105</t>
  </si>
  <si>
    <t>Příplatek k cenám kontaktního zateplení podhledů za zápustnou montáž a použití tepelněizolačních zátek z minerální vlny</t>
  </si>
  <si>
    <t>-676975444</t>
  </si>
  <si>
    <t>Montáž kontaktního zateplení lepením a mechanickým kotvením Příplatek k cenám za zápustnou montáž kotev s použitím tepelněizolačních zátek na vnější podhledy z minerální vlny</t>
  </si>
  <si>
    <t>https://podminky.urs.cz/item/CS_URS_2025_02/621251105</t>
  </si>
  <si>
    <t>22</t>
  </si>
  <si>
    <t>622251101</t>
  </si>
  <si>
    <t>Příplatek k cenám kontaktního zateplení vnějších stěn za zápustnou montáž a použití tepelněizolačních zátek z polystyrenu</t>
  </si>
  <si>
    <t>-685379488</t>
  </si>
  <si>
    <t>Montáž kontaktního zateplení lepením a mechanickým kotvením Příplatek k cenám za zápustnou montáž kotev s použitím tepelněizolačních zátek na vnější stěny z polystyrenu</t>
  </si>
  <si>
    <t>https://podminky.urs.cz/item/CS_URS_2025_02/622251101</t>
  </si>
  <si>
    <t>23</t>
  </si>
  <si>
    <t>622251105</t>
  </si>
  <si>
    <t>Příplatek k cenám kontaktního zateplení vnějších stěn za zápustnou montáž a použití tepelněizolačních zátek z minerální vlny</t>
  </si>
  <si>
    <t>1136679310</t>
  </si>
  <si>
    <t>Montáž kontaktního zateplení lepením a mechanickým kotvením Příplatek k cenám za zápustnou montáž kotev s použitím tepelněizolačních zátek na vnější stěny z minerální vlny</t>
  </si>
  <si>
    <t>https://podminky.urs.cz/item/CS_URS_2025_02/622251105</t>
  </si>
  <si>
    <t>24</t>
  </si>
  <si>
    <t>622252001</t>
  </si>
  <si>
    <t>Montáž profilů kontaktního zateplení připevněných mechanicky</t>
  </si>
  <si>
    <t>-1044355304</t>
  </si>
  <si>
    <t>Montáž profilů kontaktního zateplení zakládacích soklových připevněných hmoždinkami</t>
  </si>
  <si>
    <t>https://podminky.urs.cz/item/CS_URS_2025_02/622252001</t>
  </si>
  <si>
    <t>40+2*1+24,65-8*1-2,66</t>
  </si>
  <si>
    <t>25</t>
  </si>
  <si>
    <t>59051664</t>
  </si>
  <si>
    <t>profil zakládací Al tl 0,7mm pro ETICS pro izolant tl 70mm</t>
  </si>
  <si>
    <t>-171833379</t>
  </si>
  <si>
    <t>26</t>
  </si>
  <si>
    <t>622252002</t>
  </si>
  <si>
    <t>Montáž profilů kontaktního zateplení lepených</t>
  </si>
  <si>
    <t>123117223</t>
  </si>
  <si>
    <t>Montáž profilů kontaktního zateplení ostatních stěnových, dilatačních apod. lepených do tmelu</t>
  </si>
  <si>
    <t>https://podminky.urs.cz/item/CS_URS_2025_02/622252002</t>
  </si>
  <si>
    <t>341,82+268,16+42+12,4</t>
  </si>
  <si>
    <t>27</t>
  </si>
  <si>
    <t>63127464</t>
  </si>
  <si>
    <t>profil rohový Al s výztužnou tkaninou š 100/100mm</t>
  </si>
  <si>
    <t>509224077</t>
  </si>
  <si>
    <t>16*(1,48+1,57*2)+2*1,18+1,57*2</t>
  </si>
  <si>
    <t>6*(1,48+1,57*2)+6*(1,18+1,57*2)</t>
  </si>
  <si>
    <t xml:space="preserve">Pohled jižní rohy </t>
  </si>
  <si>
    <t>6,2*2+0,35*8+4*(3,6+1,5*2)+(2*1+6,9+0,14*4)</t>
  </si>
  <si>
    <t>Pohled východní rohy</t>
  </si>
  <si>
    <t>0,35*8+3*(3,6+1,5*2)</t>
  </si>
  <si>
    <t>28</t>
  </si>
  <si>
    <t>59051476</t>
  </si>
  <si>
    <t>profil napojovací okenní PVC s výztužnou tkaninou 9mm</t>
  </si>
  <si>
    <t>1447441924</t>
  </si>
  <si>
    <t>29</t>
  </si>
  <si>
    <t>59051512</t>
  </si>
  <si>
    <t>profil napojovací parapetní PVC s okapnicí a výztužnou tkaninou</t>
  </si>
  <si>
    <t>-1793125441</t>
  </si>
  <si>
    <t>16*1,48+1,18*2</t>
  </si>
  <si>
    <t>6*1,18+6*1,48</t>
  </si>
  <si>
    <t>30</t>
  </si>
  <si>
    <t>59051500</t>
  </si>
  <si>
    <t>profil dilatační stěnový/rohový PVC s výztužnou tkaninou</t>
  </si>
  <si>
    <t>2097581109</t>
  </si>
  <si>
    <t>6,2*2</t>
  </si>
  <si>
    <t>31</t>
  </si>
  <si>
    <t>629991011</t>
  </si>
  <si>
    <t>Zakrytí výplní otvorů a svislých ploch fólií přilepenou lepící páskou</t>
  </si>
  <si>
    <t>539489737</t>
  </si>
  <si>
    <t>Zakrytí vnějších ploch před znečištěním včetně pozdějšího odkrytí výplní otvorů a svislých ploch fólií přilepenou lepící páskou</t>
  </si>
  <si>
    <t>https://podminky.urs.cz/item/CS_URS_2025_02/629991011</t>
  </si>
  <si>
    <t>16*1,48*1,57+2*1,18*1,57</t>
  </si>
  <si>
    <t>6*1,48*1,57+6*1,18*1,57</t>
  </si>
  <si>
    <t>17*1,00*2,28+2,66*2,28</t>
  </si>
  <si>
    <t>6*1,00*2,28</t>
  </si>
  <si>
    <t>32</t>
  </si>
  <si>
    <t>629995101</t>
  </si>
  <si>
    <t>Očištění vnějších ploch tlakovou vodou</t>
  </si>
  <si>
    <t>-1833107048</t>
  </si>
  <si>
    <t>Očištění vnějších ploch tlakovou vodou omytím tlakovou vodou</t>
  </si>
  <si>
    <t>https://podminky.urs.cz/item/CS_URS_2025_02/629995101</t>
  </si>
  <si>
    <t>413,49+46,44</t>
  </si>
  <si>
    <t>33</t>
  </si>
  <si>
    <t>631311125</t>
  </si>
  <si>
    <t>Mazanina tl přes 80 do 120 mm z betonu prostého bez zvýšených nároků na prostředí tř. C 20/25</t>
  </si>
  <si>
    <t>m3</t>
  </si>
  <si>
    <t>-1796626063</t>
  </si>
  <si>
    <t>Mazanina z betonu prostého bez zvýšených nároků na prostředí tl. přes 80 do 120 mm tř. C 20/25</t>
  </si>
  <si>
    <t>https://podminky.urs.cz/item/CS_URS_2025_02/631311125</t>
  </si>
  <si>
    <t xml:space="preserve">Podlaha balkonů a lodžie </t>
  </si>
  <si>
    <t xml:space="preserve"> (3,6*1,5*7+1,5*5,76-1,2*0,2*7)*0,1</t>
  </si>
  <si>
    <t>34</t>
  </si>
  <si>
    <t>631319012</t>
  </si>
  <si>
    <t>Příplatek k mazanině tl přes 80 do 120 mm za přehlazení povrchu</t>
  </si>
  <si>
    <t>-110135720</t>
  </si>
  <si>
    <t>Příplatek k cenám mazanin za úpravu povrchu mazaniny přehlazením, mazanina tl. přes 80 do 120 mm</t>
  </si>
  <si>
    <t>https://podminky.urs.cz/item/CS_URS_2025_02/631319012</t>
  </si>
  <si>
    <t>35</t>
  </si>
  <si>
    <t>631319173</t>
  </si>
  <si>
    <t>Příplatek k mazanině tl přes 80 do 120 mm za stržení povrchu spodní vrstvy před vložením výztuže</t>
  </si>
  <si>
    <t>1402005167</t>
  </si>
  <si>
    <t>Příplatek k cenám mazanin za stržení povrchu spodní vrstvy mazaniny latí před vložením výztuže nebo pletiva pro tl. obou vrstev mazaniny přes 80 do 120 mm</t>
  </si>
  <si>
    <t>https://podminky.urs.cz/item/CS_URS_2025_02/631319173</t>
  </si>
  <si>
    <t>36</t>
  </si>
  <si>
    <t>631319196</t>
  </si>
  <si>
    <t>Příplatek k mazanině tl přes 80 do 120 mm za plochu do 5 m2</t>
  </si>
  <si>
    <t>2008245707</t>
  </si>
  <si>
    <t>Příplatek k cenám mazanin za malou plochu do 5 m2 jednotlivě, mazanina tl. přes 80 do 120 mm</t>
  </si>
  <si>
    <t>https://podminky.urs.cz/item/CS_URS_2025_02/631319196</t>
  </si>
  <si>
    <t>37</t>
  </si>
  <si>
    <t>631362021</t>
  </si>
  <si>
    <t>Výztuž mazanin svařovanými sítěmi Kari</t>
  </si>
  <si>
    <t>t</t>
  </si>
  <si>
    <t>1198451772</t>
  </si>
  <si>
    <t>Výztuž mazanin ze svařovaných sítí z drátů typu KARI</t>
  </si>
  <si>
    <t>https://podminky.urs.cz/item/CS_URS_2025_02/631362021</t>
  </si>
  <si>
    <t>(3,6*1,5*7+1,5*5,76)*0,0044*1,25</t>
  </si>
  <si>
    <t>38</t>
  </si>
  <si>
    <t>411351011</t>
  </si>
  <si>
    <t>Zřízení bednění stropů deskových tl přes 5 do 25 cm bez podpěrné kce</t>
  </si>
  <si>
    <t>-738485241</t>
  </si>
  <si>
    <t>Bednění stropních konstrukcí - bez podpěrné konstrukce desek tloušťky stropní desky přes 5 do 25 cm zřízení</t>
  </si>
  <si>
    <t>https://podminky.urs.cz/item/CS_URS_2025_02/411351011</t>
  </si>
  <si>
    <t>Čela balkonů a lodžie</t>
  </si>
  <si>
    <t>(3,6+1,5*2)*7*0,1+5,76*0,1</t>
  </si>
  <si>
    <t>39</t>
  </si>
  <si>
    <t>411351012</t>
  </si>
  <si>
    <t>Odstranění bednění stropů deskových tl přes 5 do 25 cm bez podpěrné kce</t>
  </si>
  <si>
    <t>116614943</t>
  </si>
  <si>
    <t>Bednění stropních konstrukcí - bez podpěrné konstrukce desek tloušťky stropní desky přes 5 do 25 cm odstranění</t>
  </si>
  <si>
    <t>https://podminky.urs.cz/item/CS_URS_2025_02/411351012</t>
  </si>
  <si>
    <t>40</t>
  </si>
  <si>
    <t>636411003.R</t>
  </si>
  <si>
    <t>Kladení keramické dlažby 300x300 mm na rektifikační terče výšky přes 30 do 50 mm</t>
  </si>
  <si>
    <t>-1590365705</t>
  </si>
  <si>
    <t>Kladení keramické dlažby 300x300 mm na rektifikační terče výšky přes 30 do 50 mm (včetně dodávky terčů)</t>
  </si>
  <si>
    <t xml:space="preserve"> 3,6*1,5*7-1,2*0,2*7+1,5*5,76</t>
  </si>
  <si>
    <t>41</t>
  </si>
  <si>
    <t>59761265</t>
  </si>
  <si>
    <t>dlažba keramická slinutá mrazuvzdorná R10/B povrch hladký/matný tl přes 10 do 15mm přes 9 do 12ks/m2</t>
  </si>
  <si>
    <t>-919066536</t>
  </si>
  <si>
    <t>44,76*1,1 'Přepočtené koeficientem množství</t>
  </si>
  <si>
    <t>42</t>
  </si>
  <si>
    <t>712771613</t>
  </si>
  <si>
    <t>Osazení ochranné kačírkové lišty navařením na hydroizolaci</t>
  </si>
  <si>
    <t>-369346530</t>
  </si>
  <si>
    <t>Provedení ochranných pásů vegetační střechy osazení ochranné kačírkové lišty navařením na hydroizolaci</t>
  </si>
  <si>
    <t>https://podminky.urs.cz/item/CS_URS_2025_02/712771613</t>
  </si>
  <si>
    <t>(3,6+2*1,5)*7+1*5,76</t>
  </si>
  <si>
    <t>43</t>
  </si>
  <si>
    <t>69334030</t>
  </si>
  <si>
    <t>lišta kačírková Al výška 60-90mm</t>
  </si>
  <si>
    <t>529701518</t>
  </si>
  <si>
    <t>51,96*1,05 'Přepočtené koeficientem množství</t>
  </si>
  <si>
    <t>44</t>
  </si>
  <si>
    <t>NMNM001</t>
  </si>
  <si>
    <t xml:space="preserve">Výtažná zkouška kotev (zkouška únosnosti kotvení)  </t>
  </si>
  <si>
    <t>-1968137594</t>
  </si>
  <si>
    <t xml:space="preserve">Výtažná zkouška kotev (zkouška únosnosti kotvení) </t>
  </si>
  <si>
    <t>45</t>
  </si>
  <si>
    <t>nmnm002</t>
  </si>
  <si>
    <t>Odtrhová zkouška (zkouška přídržnosti)</t>
  </si>
  <si>
    <t>509604482</t>
  </si>
  <si>
    <t>46</t>
  </si>
  <si>
    <t>NMNM003</t>
  </si>
  <si>
    <t>Demontáž a zpětná montáž písmenného označení budovy</t>
  </si>
  <si>
    <t>kus</t>
  </si>
  <si>
    <t>162887757</t>
  </si>
  <si>
    <t>61</t>
  </si>
  <si>
    <t>Úprava povrchů vnitřních</t>
  </si>
  <si>
    <t>47</t>
  </si>
  <si>
    <t>612131121</t>
  </si>
  <si>
    <t>Podkladní a spojovací vrstva vnitřních omítaných ploch penetrace disperzní nanášená ručně stěn</t>
  </si>
  <si>
    <t>1339311760</t>
  </si>
  <si>
    <t>17*(1,00+2,28*2)*0,25</t>
  </si>
  <si>
    <t>48</t>
  </si>
  <si>
    <t>619995001</t>
  </si>
  <si>
    <t>Začištění omítek (s dodáním hmot) kolem oken, dveří, podlah, obkladů apod.</t>
  </si>
  <si>
    <t>983477225</t>
  </si>
  <si>
    <t>16*(1,48+1,57*2)+(2*1,18+1,57*2)</t>
  </si>
  <si>
    <t>17*(1,00+2,28*2)</t>
  </si>
  <si>
    <t>49</t>
  </si>
  <si>
    <t>612142001</t>
  </si>
  <si>
    <t>Pletivo vnitřních ploch v ploše nebo pruzích, na plném podkladu sklovláknité vtlačené do tmelu včetně tmelu stěn</t>
  </si>
  <si>
    <t>-1733047366</t>
  </si>
  <si>
    <t>50</t>
  </si>
  <si>
    <t>612321131</t>
  </si>
  <si>
    <t>Vápenocementový štuk vnitřních ploch tloušťky do 3 mm svislých konstrukcí stěn</t>
  </si>
  <si>
    <t>80645992</t>
  </si>
  <si>
    <t>51</t>
  </si>
  <si>
    <t>622143004</t>
  </si>
  <si>
    <t>Montáž omítkových samolepících začišťovacích profilů pro spojení s okenním rámem</t>
  </si>
  <si>
    <t>-143912273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</si>
  <si>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</si>
  <si>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https://podminky.urs.cz/item/CS_URS_2025_02/622143004</t>
  </si>
  <si>
    <t>52</t>
  </si>
  <si>
    <t>28342200</t>
  </si>
  <si>
    <t>profil začišťovací PVC 6mm</t>
  </si>
  <si>
    <t>850635172</t>
  </si>
  <si>
    <t>260,94*1,05 'Přepočtené koeficientem množství</t>
  </si>
  <si>
    <t>53</t>
  </si>
  <si>
    <t>619991011.R</t>
  </si>
  <si>
    <t>Zakrytí vnitřních ploch před znečištěním PE fólií včetně pozdějšího odkrytí samostatných konstrukcí a prvků</t>
  </si>
  <si>
    <t>1070225432</t>
  </si>
  <si>
    <t>Ostatní konstrukce a práce, bourání</t>
  </si>
  <si>
    <t>54</t>
  </si>
  <si>
    <t>965042131</t>
  </si>
  <si>
    <t>Bourání podkladů pod dlažby nebo mazanin betonových nebo z litého asfaltu tl do 100 mm pl do 4 m2</t>
  </si>
  <si>
    <t>-1191352866</t>
  </si>
  <si>
    <t>Bourání mazanin betonových nebo z litého asfaltu tl. do 100 mm, plochy do 4 m2</t>
  </si>
  <si>
    <t>https://podminky.urs.cz/item/CS_URS_2025_02/965042131</t>
  </si>
  <si>
    <t>(3,6*1,5*7+1,5*5,76-1,2*0,2*7)*0,1</t>
  </si>
  <si>
    <t>55</t>
  </si>
  <si>
    <t>965081213</t>
  </si>
  <si>
    <t>Bourání podlah z dlaždic keramických nebo xylolitových tl do 10 mm plochy přes 1 m2</t>
  </si>
  <si>
    <t>1682462722</t>
  </si>
  <si>
    <t>Bourání podlah z dlaždic bez podkladního lože nebo mazaniny, s jakoukoliv výplní spár keramických nebo xylolitových tl. do 10 mm, plochy přes 1 m2</t>
  </si>
  <si>
    <t>https://podminky.urs.cz/item/CS_URS_2025_02/965081213</t>
  </si>
  <si>
    <t>3,6*1,5*7+1,5*5,76-1,2*0,2*7</t>
  </si>
  <si>
    <t>56</t>
  </si>
  <si>
    <t>965081611</t>
  </si>
  <si>
    <t>Odsekání soklíků rovných</t>
  </si>
  <si>
    <t>1879271027</t>
  </si>
  <si>
    <t>Odsekání soklíků včetně otlučení podkladní omítky až na zdivo rovných</t>
  </si>
  <si>
    <t>https://podminky.urs.cz/item/CS_URS_2025_02/965081611</t>
  </si>
  <si>
    <t>3,6*7+1,2*2*7+2*1,5+5,76</t>
  </si>
  <si>
    <t>57</t>
  </si>
  <si>
    <t>968082016</t>
  </si>
  <si>
    <t>Vybourání plastových rámů oken včetně křídel plochy přes 1 do 2 m2</t>
  </si>
  <si>
    <t>646867731</t>
  </si>
  <si>
    <t>Vybourání plastových rámů oken s křídly, dveřních zárubní, vrat rámu oken s křídly, plochy přes 1 do 2 m2</t>
  </si>
  <si>
    <t>https://podminky.urs.cz/item/CS_URS_2025_02/968082016</t>
  </si>
  <si>
    <t>6*1,18*1,57</t>
  </si>
  <si>
    <t>58</t>
  </si>
  <si>
    <t>968082017</t>
  </si>
  <si>
    <t>Vybourání plastových rámů oken včetně křídel plochy přes 2 do 4 m2</t>
  </si>
  <si>
    <t>1004141225</t>
  </si>
  <si>
    <t>Vybourání plastových rámů oken s křídly, dveřních zárubní, vrat rámu oken s křídly, plochy přes 2 do 4 m2</t>
  </si>
  <si>
    <t>https://podminky.urs.cz/item/CS_URS_2025_02/968082017</t>
  </si>
  <si>
    <t>6*1,48*1,57</t>
  </si>
  <si>
    <t>59</t>
  </si>
  <si>
    <t>968082022</t>
  </si>
  <si>
    <t>Vybourání plastových zárubní dveří plochy do 4 m2</t>
  </si>
  <si>
    <t>2024843763</t>
  </si>
  <si>
    <t>Vybourání plastových rámů oken s křídly, dveřních zárubní, vrat dveřních zárubní, plochy přes 2 do 4 m2</t>
  </si>
  <si>
    <t>https://podminky.urs.cz/item/CS_URS_2025_02/968082022</t>
  </si>
  <si>
    <t>17*1,00*2,28</t>
  </si>
  <si>
    <t>60</t>
  </si>
  <si>
    <t>766691925</t>
  </si>
  <si>
    <t>Vyvěšení nebo zavěšení křídel plastových dveří pl přes 2 m2</t>
  </si>
  <si>
    <t>1319730361</t>
  </si>
  <si>
    <t>Ostatní práce vyvěšení nebo zavěšení křídel plastových dveřních s křídly otevíravými, plochy přes 2 m2</t>
  </si>
  <si>
    <t>https://podminky.urs.cz/item/CS_URS_2025_02/766691925</t>
  </si>
  <si>
    <t>17+6</t>
  </si>
  <si>
    <t>978015361</t>
  </si>
  <si>
    <t>Otlučení (osekání) vnější vápenné nebo vápenocementové omítky stupně členitosti 1 a 2 v rozsahu přes 40 do 50 %</t>
  </si>
  <si>
    <t>1566317844</t>
  </si>
  <si>
    <t>Otlučení vápenných nebo vápenocementových omítek vnějších ploch s vyškrabáním spar a s očištěním zdiva stupně členitosti 1 a 2, v rozsahu přes 40 do 50 %</t>
  </si>
  <si>
    <t>https://podminky.urs.cz/item/CS_URS_2025_02/978015361</t>
  </si>
  <si>
    <t>(3,6*1,5*7+3,6*0,3*7+1,5*0,3*14)*0,5</t>
  </si>
  <si>
    <t>94</t>
  </si>
  <si>
    <t>Lešení a stavební výtahy</t>
  </si>
  <si>
    <t>62</t>
  </si>
  <si>
    <t>993111111</t>
  </si>
  <si>
    <t>Dovoz a odvoz lešení včetně naložení a složení řadového, na vzdálenost do 10 km</t>
  </si>
  <si>
    <t>2073205793</t>
  </si>
  <si>
    <t>P</t>
  </si>
  <si>
    <t>Poznámka k položce:_x000d_
Poznámka k položce: předpoklad 20 km celkem</t>
  </si>
  <si>
    <t>(40+2*1)*6,2</t>
  </si>
  <si>
    <t>24,6*6,2</t>
  </si>
  <si>
    <t>63</t>
  </si>
  <si>
    <t>993111119</t>
  </si>
  <si>
    <t>Dovoz a odvoz lešení včetně naložení a složení řadového, na vzdálenost Příplatek k ceně za každých dalších i započatých 10 km přes 10 km</t>
  </si>
  <si>
    <t>830868427</t>
  </si>
  <si>
    <t>64</t>
  </si>
  <si>
    <t>941111122</t>
  </si>
  <si>
    <t>Montáž lešení řadového trubkového lehkého s podlahami zatížení do 200 kg/m2 š od 0,9 do 1,2 m v přes 10 do 25 m</t>
  </si>
  <si>
    <t>-188566045</t>
  </si>
  <si>
    <t>Lešení řadové trubkové lehké pracovní s podlahami s provozním zatížením tř. 3 do 200 kg/m2 šířky tř. W09 od 0,9 do 1,2 m, výšky výšky přes 10 do 25 m montáž</t>
  </si>
  <si>
    <t>https://podminky.urs.cz/item/CS_URS_2025_02/941111122</t>
  </si>
  <si>
    <t>65</t>
  </si>
  <si>
    <t>941111222</t>
  </si>
  <si>
    <t>Příplatek k lešení řadovému trubkovému lehkému s podlahami do 200 kg/m2 š od 0,9 do 1,2 m v přes 10 do 25 m za každý den použití</t>
  </si>
  <si>
    <t>-1110390301</t>
  </si>
  <si>
    <t>Lešení řadové trubkové lehké pracovní s podlahami s provozním zatížením tř. 3 do 200 kg/m2 šířky tř. W09 od 0,9 do 1,2 m, výšky výšky přes 10 do 25 m příplatek k ceně za každý den použití</t>
  </si>
  <si>
    <t>https://podminky.urs.cz/item/CS_URS_2025_02/941111222</t>
  </si>
  <si>
    <t>412,92*60</t>
  </si>
  <si>
    <t>66</t>
  </si>
  <si>
    <t>941111822</t>
  </si>
  <si>
    <t>Demontáž lešení řadového trubkového lehkého s podlahami zatížení do 200 kg/m2 š od 0,9 do 1,2 m v přes 10 do 25 m</t>
  </si>
  <si>
    <t>-1403491419</t>
  </si>
  <si>
    <t>Lešení řadové trubkové lehké pracovní s podlahami s provozním zatížením tř. 3 do 200 kg/m2 šířky tř. W09 od 0,9 do 1,2 m, výšky výšky přes 10 do 25 m demontáž</t>
  </si>
  <si>
    <t>https://podminky.urs.cz/item/CS_URS_2025_02/941111822</t>
  </si>
  <si>
    <t>67</t>
  </si>
  <si>
    <t>944511111</t>
  </si>
  <si>
    <t>Montáž ochranné sítě z textilie z umělých vláken</t>
  </si>
  <si>
    <t>-880541156</t>
  </si>
  <si>
    <t>Síť ochranná zavěšená na konstrukci lešení z textilie z umělých vláken montáž</t>
  </si>
  <si>
    <t>https://podminky.urs.cz/item/CS_URS_2025_02/944511111</t>
  </si>
  <si>
    <t>68</t>
  </si>
  <si>
    <t>944511211</t>
  </si>
  <si>
    <t>Příplatek k ochranné síti za každý den použití</t>
  </si>
  <si>
    <t>1027844985</t>
  </si>
  <si>
    <t>Síť ochranná zavěšená na konstrukci lešení z textilie z umělých vláken příplatek k ceně za každý den použití</t>
  </si>
  <si>
    <t>https://podminky.urs.cz/item/CS_URS_2025_02/944511211</t>
  </si>
  <si>
    <t>69</t>
  </si>
  <si>
    <t>944511811</t>
  </si>
  <si>
    <t>Demontáž ochranné sítě z textilie z umělých vláken</t>
  </si>
  <si>
    <t>-1382617746</t>
  </si>
  <si>
    <t>Síť ochranná zavěšená na konstrukci lešení z textilie z umělých vláken demontáž</t>
  </si>
  <si>
    <t>https://podminky.urs.cz/item/CS_URS_2025_02/944511811</t>
  </si>
  <si>
    <t>997</t>
  </si>
  <si>
    <t>Doprava suti a vybouraných hmot</t>
  </si>
  <si>
    <t>70</t>
  </si>
  <si>
    <t>997013112</t>
  </si>
  <si>
    <t>Vnitrostaveništní doprava suti a vybouraných hmot pro budovy v přes 6 do 9 m</t>
  </si>
  <si>
    <t>1020878400</t>
  </si>
  <si>
    <t>Vnitrostaveništní doprava suti a vybouraných hmot vodorovně do 50 m s naložením základní pro budovy a haly výšky přes 6 do 9 m</t>
  </si>
  <si>
    <t>https://podminky.urs.cz/item/CS_URS_2025_02/997013112</t>
  </si>
  <si>
    <t>71</t>
  </si>
  <si>
    <t>997013501</t>
  </si>
  <si>
    <t>Odvoz suti a vybouraných hmot na skládku nebo meziskládku do 1 km se složením</t>
  </si>
  <si>
    <t>-433450525</t>
  </si>
  <si>
    <t>Odvoz suti a vybouraných hmot na skládku nebo meziskládku se složením, na vzdálenost do 1 km</t>
  </si>
  <si>
    <t>https://podminky.urs.cz/item/CS_URS_2025_02/997013501</t>
  </si>
  <si>
    <t>72</t>
  </si>
  <si>
    <t>997013509</t>
  </si>
  <si>
    <t>Příplatek k odvozu suti a vybouraných hmot na skládku ZKD 1 km přes 1 km</t>
  </si>
  <si>
    <t>-1174404018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</si>
  <si>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</si>
  <si>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</si>
  <si>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22,199*15</t>
  </si>
  <si>
    <t>73</t>
  </si>
  <si>
    <t>997013631</t>
  </si>
  <si>
    <t>Poplatek za uložení na skládce (skládkovné) stavebního odpadu směsného kód odpadu 17 09 04</t>
  </si>
  <si>
    <t>-159454025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</si>
  <si>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</si>
  <si>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</si>
  <si>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998</t>
  </si>
  <si>
    <t>Přesun hmot</t>
  </si>
  <si>
    <t>74</t>
  </si>
  <si>
    <t>998011002</t>
  </si>
  <si>
    <t>Přesun hmot pro budovy zděné v přes 6 do 12 m</t>
  </si>
  <si>
    <t>947859341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</si>
  <si>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</si>
  <si>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https://podminky.urs.cz/item/CS_URS_2025_02/998011002</t>
  </si>
  <si>
    <t>PSV</t>
  </si>
  <si>
    <t>Práce a dodávky PSV</t>
  </si>
  <si>
    <t>711</t>
  </si>
  <si>
    <t>Izolace proti vodě, vlhkosti a plynům</t>
  </si>
  <si>
    <t>75</t>
  </si>
  <si>
    <t>711141811</t>
  </si>
  <si>
    <t>Odstranění izolace proti vodě, vlhkosti a plynům z pásů NAIP přitavených jednovrstvých z plochy vodorovné</t>
  </si>
  <si>
    <t>2069477649</t>
  </si>
  <si>
    <t>Odstranění izolace proti vodě, vlhkosti a plynům z přitavených pásů NAIP z plochy vodorovné V jednovrstvé</t>
  </si>
  <si>
    <t>https://podminky.urs.cz/item/CS_URS_2025_02/711141811</t>
  </si>
  <si>
    <t>712</t>
  </si>
  <si>
    <t>Povlakové krytiny</t>
  </si>
  <si>
    <t>76</t>
  </si>
  <si>
    <t>712361701</t>
  </si>
  <si>
    <t>Provedení povlakové krytiny střech do 10° fólií položenou volně s přilepením spojů</t>
  </si>
  <si>
    <t>-462980414</t>
  </si>
  <si>
    <t>Provedení povlakové krytiny střech plochých do 10° fólií položenou volně s přilepením spojů</t>
  </si>
  <si>
    <t>https://podminky.urs.cz/item/CS_URS_2025_02/712361701</t>
  </si>
  <si>
    <t>77</t>
  </si>
  <si>
    <t>FTR.31114803</t>
  </si>
  <si>
    <t>FATRAFOL 814 2,50-2050 RAL7012 T3 E</t>
  </si>
  <si>
    <t>508611949</t>
  </si>
  <si>
    <t>44,76*1,15 'Přepočtené koeficientem množství</t>
  </si>
  <si>
    <t>78</t>
  </si>
  <si>
    <t>712391171</t>
  </si>
  <si>
    <t>Provedení povlakové krytiny střech plochých do 10° -ostatní práce provedení vrstvy textilní podkladní, vč. vytažení na stěnu</t>
  </si>
  <si>
    <t>1993074816</t>
  </si>
  <si>
    <t>https://podminky.urs.cz/item/CS_URS_2025_02/712391171</t>
  </si>
  <si>
    <t>3,6*1,5*7+1,5*5,76-1,2*0,2*7+(7*3,6+1,2*2*7+5,76+1,5*2)*0,15</t>
  </si>
  <si>
    <t>79</t>
  </si>
  <si>
    <t>JTA.67390872</t>
  </si>
  <si>
    <t>textilie jutařská PETEX 300g/m2 š 150cm</t>
  </si>
  <si>
    <t>-1999494602</t>
  </si>
  <si>
    <t>52,374*1,155 'Přepočtené koeficientem množství</t>
  </si>
  <si>
    <t>80</t>
  </si>
  <si>
    <t>71239.R</t>
  </si>
  <si>
    <t>Atiková okapnice VIPLANYL rš 200 mm</t>
  </si>
  <si>
    <t>-259548909</t>
  </si>
  <si>
    <t>(3,6+2*1,5)*7+1,5*2+5,76</t>
  </si>
  <si>
    <t>81</t>
  </si>
  <si>
    <t>71239.R1</t>
  </si>
  <si>
    <t>Stěnová lišta vyhnutá VIPLANYL rš 70 mm</t>
  </si>
  <si>
    <t>1755294935</t>
  </si>
  <si>
    <t>82</t>
  </si>
  <si>
    <t>71239.R2</t>
  </si>
  <si>
    <t>Rohová lišta vnitřní VIPLANYL rš 100 mm</t>
  </si>
  <si>
    <t>-355361998</t>
  </si>
  <si>
    <t>83</t>
  </si>
  <si>
    <t>71239.R3</t>
  </si>
  <si>
    <t>Provedení povlakové krytiny do 10°, příplatek za plochu do 10 m2, asfaltové pásy, pryže, termoplasty plochy jednotlivě 2 - 5 m2</t>
  </si>
  <si>
    <t>-997274757</t>
  </si>
  <si>
    <t>3,6*1,5*7+1,5*5,76</t>
  </si>
  <si>
    <t>84</t>
  </si>
  <si>
    <t>71239.R4</t>
  </si>
  <si>
    <t>Provedení povlakové krytiny střech, samostatné vytažení povlaku, fólie, položená volně 1 vrstva - včetně dodávky fólie 814 tl. 2,5 mm</t>
  </si>
  <si>
    <t>681947154</t>
  </si>
  <si>
    <t>(7*3,6+1,2*2*7+5,76+1,5*2)*0,15</t>
  </si>
  <si>
    <t>85</t>
  </si>
  <si>
    <t>71239.R5</t>
  </si>
  <si>
    <t>Úprava a zakončení izolační fólie u balkonových dveří</t>
  </si>
  <si>
    <t>653970771</t>
  </si>
  <si>
    <t>15+8</t>
  </si>
  <si>
    <t>86</t>
  </si>
  <si>
    <t>998712102</t>
  </si>
  <si>
    <t>Přesun hmot tonážní pro krytiny povlakové v objektech v přes 6 do 12 m</t>
  </si>
  <si>
    <t>-1321992793</t>
  </si>
  <si>
    <t>Přesun hmot pro povlakové krytiny stanovený z hmotnosti přesunovaného materiálu vodorovná dopravní vzdálenost do 50 m základní v objektech výšky přes 6 do 12 m</t>
  </si>
  <si>
    <t>https://podminky.urs.cz/item/CS_URS_2025_02/998712102</t>
  </si>
  <si>
    <t>741</t>
  </si>
  <si>
    <t>Elektroinstalace - silnoproud</t>
  </si>
  <si>
    <t>87</t>
  </si>
  <si>
    <t>741A3002.R</t>
  </si>
  <si>
    <t>Bleskosvod a uzemnění pro bytový dům nebo administrativní budovu</t>
  </si>
  <si>
    <t>-738737427</t>
  </si>
  <si>
    <t xml:space="preserve">Poznámka k položce:_x000d_
Poznámka k položce:   Přeložení stávajících hromosvodů (demontáž a zpětné osazení s novým kotvením)</t>
  </si>
  <si>
    <t>88</t>
  </si>
  <si>
    <t>741A3003.R</t>
  </si>
  <si>
    <t>Demontáž bleskosvodu a uzemnění pro bytový dům nebo administrativní budovu</t>
  </si>
  <si>
    <t>-1386249859</t>
  </si>
  <si>
    <t>89</t>
  </si>
  <si>
    <t>741A3004.R</t>
  </si>
  <si>
    <t>Přesun čidla</t>
  </si>
  <si>
    <t>512</t>
  </si>
  <si>
    <t>2098481003</t>
  </si>
  <si>
    <t>90</t>
  </si>
  <si>
    <t>741A3005.R</t>
  </si>
  <si>
    <t>Přesun přisazeného venkovního svítidla</t>
  </si>
  <si>
    <t>1967397500</t>
  </si>
  <si>
    <t>91</t>
  </si>
  <si>
    <t>741A3006.R</t>
  </si>
  <si>
    <t>Revize bleskovodu</t>
  </si>
  <si>
    <t>1846210199</t>
  </si>
  <si>
    <t>Poznámka k položce:_x000d_
Poznámka k položce:</t>
  </si>
  <si>
    <t>751</t>
  </si>
  <si>
    <t>Vzduchotechnika</t>
  </si>
  <si>
    <t>92</t>
  </si>
  <si>
    <t>751398812</t>
  </si>
  <si>
    <t>Demontáž větrací mřížky z potrubí kruhového D přes 100 do 200 mm</t>
  </si>
  <si>
    <t>-1941527781</t>
  </si>
  <si>
    <t>Demontáž ostatních zařízení větrací mřížky z kruhového potrubí, průměru přes 100 do 200 mm</t>
  </si>
  <si>
    <t>https://podminky.urs.cz/item/CS_URS_2025_02/751398812</t>
  </si>
  <si>
    <t>93</t>
  </si>
  <si>
    <t>644941112</t>
  </si>
  <si>
    <t>Osazování ventilačních mřížek velikosti přes 150 x 200 do 300 x 300 mm</t>
  </si>
  <si>
    <t>1356236529</t>
  </si>
  <si>
    <t>Montáž průvětrníků nebo mřížek odvětrávacích velikosti přes 150 x 200 do 300 x 300 mm</t>
  </si>
  <si>
    <t>https://podminky.urs.cz/item/CS_URS_2025_02/644941112</t>
  </si>
  <si>
    <t>56245605</t>
  </si>
  <si>
    <t>mřížka větrací hranatá plast se žaluzií 200x200mm</t>
  </si>
  <si>
    <t>-1676594547</t>
  </si>
  <si>
    <t>95</t>
  </si>
  <si>
    <t>644941121</t>
  </si>
  <si>
    <t>Montáž průchodky k větrací mřížce se zhotovením otvoru v tepelné izolaci</t>
  </si>
  <si>
    <t>1545883536</t>
  </si>
  <si>
    <t>Montáž průvětrníků nebo mřížek odvětrávacích montáž průchodky (trubky) se zhotovením otvoru v tepelné izolaci</t>
  </si>
  <si>
    <t>https://podminky.urs.cz/item/CS_URS_2025_02/644941121</t>
  </si>
  <si>
    <t>96</t>
  </si>
  <si>
    <t>42981651</t>
  </si>
  <si>
    <t>trouba pevná PVC D 150mm do 45°C</t>
  </si>
  <si>
    <t>-1802363241</t>
  </si>
  <si>
    <t>764</t>
  </si>
  <si>
    <t>Konstrukce klempířské</t>
  </si>
  <si>
    <t>97</t>
  </si>
  <si>
    <t>764002851</t>
  </si>
  <si>
    <t>Demontáž oplechování parapetů do suti</t>
  </si>
  <si>
    <t>-269375860</t>
  </si>
  <si>
    <t>Demontáž klempířských konstrukcí oplechování parapetů do suti</t>
  </si>
  <si>
    <t>https://podminky.urs.cz/item/CS_URS_2025_02/764002851</t>
  </si>
  <si>
    <t>16*1,48+2*1,18</t>
  </si>
  <si>
    <t>6*1,48+6*1,18</t>
  </si>
  <si>
    <t>98</t>
  </si>
  <si>
    <t>764002861</t>
  </si>
  <si>
    <t>Demontáž oplechování říms a ozdobných prvků do suti</t>
  </si>
  <si>
    <t>1136596059</t>
  </si>
  <si>
    <t>Demontáž klempířských konstrukcí oplechování říms do suti</t>
  </si>
  <si>
    <t>https://podminky.urs.cz/item/CS_URS_2025_02/764002861</t>
  </si>
  <si>
    <t>40+2*1-8-2,66</t>
  </si>
  <si>
    <t>24,65</t>
  </si>
  <si>
    <t>99</t>
  </si>
  <si>
    <t>764004863</t>
  </si>
  <si>
    <t>Demontáž svodu k dalšímu použití</t>
  </si>
  <si>
    <t>1242311264</t>
  </si>
  <si>
    <t>Demontáž klempířských konstrukcí svodu k dalšímu použití</t>
  </si>
  <si>
    <t>https://podminky.urs.cz/item/CS_URS_2025_02/764004863</t>
  </si>
  <si>
    <t>11*7</t>
  </si>
  <si>
    <t>100</t>
  </si>
  <si>
    <t>764218604</t>
  </si>
  <si>
    <t>Oplechování rovné římsy mechanicky kotvené z Pz s upraveným povrchem rš 330 mm</t>
  </si>
  <si>
    <t>174771269</t>
  </si>
  <si>
    <t>Oplechování říms a ozdobných prvků z pozinkovaného plechu s povrchovou úpravou rovných, bez rohů mechanicky kotvené rš 330 mm</t>
  </si>
  <si>
    <t>https://podminky.urs.cz/item/CS_URS_2025_02/764218604</t>
  </si>
  <si>
    <t>Úprava vrchní části zateplení nad lodžií</t>
  </si>
  <si>
    <t>6,9+4*0,14</t>
  </si>
  <si>
    <t>101</t>
  </si>
  <si>
    <t>764226445</t>
  </si>
  <si>
    <t>Oplechování parapetů rovných celoplošně lepené z Al plechu rš 400 mm</t>
  </si>
  <si>
    <t>-577768876</t>
  </si>
  <si>
    <t>Oplechování parapetů z hliníkového plechu rovných celoplošně lepené, bez rohů rš 400 mm</t>
  </si>
  <si>
    <t>https://podminky.urs.cz/item/CS_URS_2025_02/764226445</t>
  </si>
  <si>
    <t>102</t>
  </si>
  <si>
    <t>764508131</t>
  </si>
  <si>
    <t>Montáž kruhového svodu</t>
  </si>
  <si>
    <t>-897878501</t>
  </si>
  <si>
    <t>Montáž svodu kruhového, průměru svodu</t>
  </si>
  <si>
    <t>https://podminky.urs.cz/item/CS_URS_2025_02/764508131</t>
  </si>
  <si>
    <t>103</t>
  </si>
  <si>
    <t>55344207.1</t>
  </si>
  <si>
    <t>svod kruhový Cu 100mm - uvažovaná výměna</t>
  </si>
  <si>
    <t>-1356114811</t>
  </si>
  <si>
    <t>104</t>
  </si>
  <si>
    <t>764508132</t>
  </si>
  <si>
    <t>Montáž objímky kruhového svodu</t>
  </si>
  <si>
    <t>-1014888773</t>
  </si>
  <si>
    <t>https://podminky.urs.cz/item/CS_URS_2025_02/764508132</t>
  </si>
  <si>
    <t>11*3</t>
  </si>
  <si>
    <t>105</t>
  </si>
  <si>
    <t>55344332</t>
  </si>
  <si>
    <t>objímka svodu Cu 100mm trn 200mm</t>
  </si>
  <si>
    <t>-632389170</t>
  </si>
  <si>
    <t>106</t>
  </si>
  <si>
    <t>764508134</t>
  </si>
  <si>
    <t>Montáž horního dvojitého kolena kruhového svodu</t>
  </si>
  <si>
    <t>-761988518</t>
  </si>
  <si>
    <t>https://podminky.urs.cz/item/CS_URS_2025_02/764508134</t>
  </si>
  <si>
    <t>107</t>
  </si>
  <si>
    <t>55344051.1</t>
  </si>
  <si>
    <t>koleno svodové Cu 100mm - uvažovaná výměna</t>
  </si>
  <si>
    <t>1966796688</t>
  </si>
  <si>
    <t xml:space="preserve">koleno svodové Cu 100mm - uvažovaná výměna </t>
  </si>
  <si>
    <t>108</t>
  </si>
  <si>
    <t>764508135</t>
  </si>
  <si>
    <t>Montáž svodu kruhového, průměru kolen výtokových</t>
  </si>
  <si>
    <t>-1967451458</t>
  </si>
  <si>
    <t>https://podminky.urs.cz/item/CS_URS_2025_02/764508135</t>
  </si>
  <si>
    <t>109</t>
  </si>
  <si>
    <t>NMNM004</t>
  </si>
  <si>
    <t>koleno svodové dvojité výtokové Cu 100mm - pro dopojení na stávající lapač střešních splavenin</t>
  </si>
  <si>
    <t>1704054789</t>
  </si>
  <si>
    <t>110</t>
  </si>
  <si>
    <t>998764102</t>
  </si>
  <si>
    <t>Přesun hmot tonážní pro konstrukce klempířské v objektech v přes 6 do 12 m</t>
  </si>
  <si>
    <t>-1170730579</t>
  </si>
  <si>
    <t>Přesun hmot pro konstrukce klempířské stanovený z hmotnosti přesunovaného materiálu vodorovná dopravní vzdálenost do 50 m základní v objektech výšky přes 6 do 12 m</t>
  </si>
  <si>
    <t>https://podminky.urs.cz/item/CS_URS_2025_02/998764102</t>
  </si>
  <si>
    <t>766</t>
  </si>
  <si>
    <t>Konstrukce truhlářské</t>
  </si>
  <si>
    <t>111</t>
  </si>
  <si>
    <t>766622131</t>
  </si>
  <si>
    <t>Montáž plastových oken plochy přes 1 m2 otevíravých v do 1,5 m s rámem do zdiva</t>
  </si>
  <si>
    <t>473192373</t>
  </si>
  <si>
    <t>Montáž oken plastových včetně montáže rámu plochy přes 1 m2 otevíravých do zdiva, výšky do 1,5 m</t>
  </si>
  <si>
    <t>https://podminky.urs.cz/item/CS_URS_2025_02/766622131</t>
  </si>
  <si>
    <t>112</t>
  </si>
  <si>
    <t>61140052</t>
  </si>
  <si>
    <t>okno plastové otevíravé/sklopné trojsklo přes plochu 1m2 do v 1,5m</t>
  </si>
  <si>
    <t>1700756176</t>
  </si>
  <si>
    <t>113</t>
  </si>
  <si>
    <t>766641131</t>
  </si>
  <si>
    <t>Montáž balkónových dveří zdvojených jednokřídlových bez nadsvětlíku včetně rámu do zdiva</t>
  </si>
  <si>
    <t>-1905946790</t>
  </si>
  <si>
    <t>Montáž balkónových dveří dřevěných nebo plastových včetně rámu zdvojených do zdiva jednokřídlových bez nadsvětlíku</t>
  </si>
  <si>
    <t>https://podminky.urs.cz/item/CS_URS_2025_02/766641131</t>
  </si>
  <si>
    <t>114</t>
  </si>
  <si>
    <t>61140058</t>
  </si>
  <si>
    <t>dveře plastové balkonové jednokřídlové trojsklo</t>
  </si>
  <si>
    <t>1756506962</t>
  </si>
  <si>
    <t>115</t>
  </si>
  <si>
    <t>766691811</t>
  </si>
  <si>
    <t>Demontáž parapetních desek dřevěných nebo plastových šířky do 300 mm</t>
  </si>
  <si>
    <t>300369064</t>
  </si>
  <si>
    <t>Demontáž parapetních desek šířky do 300 mm</t>
  </si>
  <si>
    <t>https://podminky.urs.cz/item/CS_URS_2025_02/766691811</t>
  </si>
  <si>
    <t>17*1,00</t>
  </si>
  <si>
    <t>6*1,00</t>
  </si>
  <si>
    <t>116</t>
  </si>
  <si>
    <t>766694116</t>
  </si>
  <si>
    <t>Montáž parapetních desek dřevěných nebo plastových š do 300 mm</t>
  </si>
  <si>
    <t>984870210</t>
  </si>
  <si>
    <t>Montáž ostatních truhlářských konstrukcí parapetních desek dřevěných nebo plastových šířky do 300 mm</t>
  </si>
  <si>
    <t>https://podminky.urs.cz/item/CS_URS_2025_02/766694116</t>
  </si>
  <si>
    <t>117</t>
  </si>
  <si>
    <t>61140080</t>
  </si>
  <si>
    <t>parapet plastový vnitřní š 300mm</t>
  </si>
  <si>
    <t>1462650882</t>
  </si>
  <si>
    <t>118</t>
  </si>
  <si>
    <t>61144019</t>
  </si>
  <si>
    <t>koncovka k parapetu plastovému vnitřnímu 1 pár</t>
  </si>
  <si>
    <t>sada</t>
  </si>
  <si>
    <t>672777155</t>
  </si>
  <si>
    <t>2*17+2*6+6</t>
  </si>
  <si>
    <t>119</t>
  </si>
  <si>
    <t>998766112</t>
  </si>
  <si>
    <t>Přesun hmot tonážní pro kce truhlářské s omezením mechanizace v objektech v přes 6 do 12 m</t>
  </si>
  <si>
    <t>-704478915</t>
  </si>
  <si>
    <t>Přesun hmot pro konstrukce truhlářské stanovený z hmotnosti přesunovaného materiálu vodorovná dopravní vzdálenost do 50 m s omezením mechanizace v objektech výšky přes 6 do 12 m</t>
  </si>
  <si>
    <t>https://podminky.urs.cz/item/CS_URS_2025_02/998766112</t>
  </si>
  <si>
    <t>767</t>
  </si>
  <si>
    <t>Konstrukce zámečnické</t>
  </si>
  <si>
    <t>120</t>
  </si>
  <si>
    <t>767163203.R1</t>
  </si>
  <si>
    <t>D+M Zábradlí balkonů (celkem 7ks)</t>
  </si>
  <si>
    <t>1340907698</t>
  </si>
  <si>
    <t xml:space="preserve">D+M Zábradlí balkonů (celkem 7 ks) </t>
  </si>
  <si>
    <t>121</t>
  </si>
  <si>
    <t>767163203.R2</t>
  </si>
  <si>
    <t xml:space="preserve">D+M Zábradlí lodžie (celkem 1 ks) </t>
  </si>
  <si>
    <t>-778485641</t>
  </si>
  <si>
    <t>122</t>
  </si>
  <si>
    <t>767161814</t>
  </si>
  <si>
    <t>Demontáž zábradlí rovného nerozebíratelného hmotnosti 1 m zábradlí přes 20 kg do suti</t>
  </si>
  <si>
    <t>989567959</t>
  </si>
  <si>
    <t>Demontáž zábradlí do suti rovného nerozebíratelný spoj hmotnosti 1 m zábradlí přes 20 kg</t>
  </si>
  <si>
    <t>https://podminky.urs.cz/item/CS_URS_2025_02/767161814</t>
  </si>
  <si>
    <t>5,76+7*(3,6+1,5*2)</t>
  </si>
  <si>
    <t>123</t>
  </si>
  <si>
    <t>767893116.R</t>
  </si>
  <si>
    <t>Montáž stříšek nad vstupy kotvených pomocí závěsů rovných, výplň skleněná š 3,00 m</t>
  </si>
  <si>
    <t>731559041</t>
  </si>
  <si>
    <t>124</t>
  </si>
  <si>
    <t>2120804190.R</t>
  </si>
  <si>
    <t>Skleněná stříška nad vchodové dveře š=3,0m, včetně kování a montážních prvků, specifikace viz. PD</t>
  </si>
  <si>
    <t>1207080536</t>
  </si>
  <si>
    <t>Poznámka k položce:_x000d_
šířka: 1800 mm , šířka skla: 1000 mm , délka skla: 1800 mm , typ skla: ESG 6-6-2 čiré , rozteč otvorů: 1 200 mm , počet táhel: 2 , použití: vchodová stříška , pozn.: síla zateplení max 200 mm , označení: RAIN , výrobce: JAP , barva: sklo , hloubka: 1000 mm_x000d_
skleněná závěsná stříška nad vchodové dveře, nerezové tyče a kotvicí nastavitelné klouby, typ skla ESG 6-6-2 čiré, 1 800×1 000 mm</t>
  </si>
  <si>
    <t>125</t>
  </si>
  <si>
    <t>998767122</t>
  </si>
  <si>
    <t>Přesun hmot tonážní pro zámečnické konstrukce ruční v objektech v přes 6 do 12 m</t>
  </si>
  <si>
    <t>-1444247397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</si>
  <si>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</si>
  <si>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https://podminky.urs.cz/item/CS_URS_2025_02/998767122</t>
  </si>
  <si>
    <t>783</t>
  </si>
  <si>
    <t>Dokončovací práce - nátěry</t>
  </si>
  <si>
    <t>126</t>
  </si>
  <si>
    <t>783101201</t>
  </si>
  <si>
    <t>Hrubé obroušení podkladu truhlářských konstrukcí před provedením nátěru</t>
  </si>
  <si>
    <t>394959756</t>
  </si>
  <si>
    <t>Příprava podkladu truhlářských konstrukcí před provedením nátěru broušení smirkovým papírem nebo plátnem hrubé</t>
  </si>
  <si>
    <t>https://podminky.urs.cz/item/CS_URS_2025_02/783101201</t>
  </si>
  <si>
    <t>(24,65+40-6,9+2)*1+ 7*3,6*1</t>
  </si>
  <si>
    <t>127</t>
  </si>
  <si>
    <t>783101401</t>
  </si>
  <si>
    <t>Ometení podkladu truhlářských konstrukcí před provedením nátěru</t>
  </si>
  <si>
    <t>-351111056</t>
  </si>
  <si>
    <t>Příprava podkladu truhlářských konstrukcí před provedením nátěru ometení</t>
  </si>
  <si>
    <t>https://podminky.urs.cz/item/CS_URS_2025_02/783101401</t>
  </si>
  <si>
    <t>128</t>
  </si>
  <si>
    <t>783114101</t>
  </si>
  <si>
    <t>Základní jednonásobný syntetický nátěr truhlářských konstrukcí</t>
  </si>
  <si>
    <t>-715530700</t>
  </si>
  <si>
    <t>Základní nátěr truhlářských konstrukcí jednonásobný syntetický</t>
  </si>
  <si>
    <t>https://podminky.urs.cz/item/CS_URS_2025_02/783114101</t>
  </si>
  <si>
    <t>129</t>
  </si>
  <si>
    <t>783118101</t>
  </si>
  <si>
    <t>Lazurovací jednonásobný syntetický nátěr truhlářských konstrukcí</t>
  </si>
  <si>
    <t>1312653758</t>
  </si>
  <si>
    <t>Lazurovací nátěr truhlářských konstrukcí jednonásobný syntetický</t>
  </si>
  <si>
    <t>https://podminky.urs.cz/item/CS_URS_2025_02/783118101</t>
  </si>
  <si>
    <t>130</t>
  </si>
  <si>
    <t>783301303</t>
  </si>
  <si>
    <t>Bezoplachové odrezivění zámečnických konstrukcí</t>
  </si>
  <si>
    <t>1522672908</t>
  </si>
  <si>
    <t>Příprava podkladu zámečnických konstrukcí před provedením nátěru odrezivění odrezovačem bezoplachovým</t>
  </si>
  <si>
    <t>https://podminky.urs.cz/item/CS_URS_2025_02/783301303</t>
  </si>
  <si>
    <t>131</t>
  </si>
  <si>
    <t>783301311</t>
  </si>
  <si>
    <t>Odmaštění zámečnických konstrukcí vodou ředitelným odmašťovačem</t>
  </si>
  <si>
    <t>-1080710490</t>
  </si>
  <si>
    <t>Příprava podkladu zámečnických konstrukcí před provedením nátěru odmaštění odmašťovačem vodou ředitelným</t>
  </si>
  <si>
    <t>https://podminky.urs.cz/item/CS_URS_2025_02/783301311</t>
  </si>
  <si>
    <t>132</t>
  </si>
  <si>
    <t>783314201</t>
  </si>
  <si>
    <t>Základní antikorozní jednonásobný syntetický standardní nátěr zámečnických konstrukcí</t>
  </si>
  <si>
    <t>-1324934171</t>
  </si>
  <si>
    <t>Základní antikorozní nátěr zámečnických konstrukcí jednonásobný syntetický standardní</t>
  </si>
  <si>
    <t>https://podminky.urs.cz/item/CS_URS_2025_02/783314201</t>
  </si>
  <si>
    <t>133</t>
  </si>
  <si>
    <t>783317101</t>
  </si>
  <si>
    <t>Krycí jednonásobný syntetický standardní nátěr zámečnických konstrukcí</t>
  </si>
  <si>
    <t>475501546</t>
  </si>
  <si>
    <t>Krycí nátěr (email) zámečnických konstrukcí jednonásobný syntetický standardní</t>
  </si>
  <si>
    <t>https://podminky.urs.cz/item/CS_URS_2025_02/783317101</t>
  </si>
  <si>
    <t>134</t>
  </si>
  <si>
    <t>783913171</t>
  </si>
  <si>
    <t>Penetrační syntetický nátěr hrubých betonových podlah</t>
  </si>
  <si>
    <t>-1670864936</t>
  </si>
  <si>
    <t>Penetrační nátěr betonových podlah hrubých syntetický</t>
  </si>
  <si>
    <t>https://podminky.urs.cz/item/CS_URS_2025_02/783913171</t>
  </si>
  <si>
    <t>Penetrace pod mazaninu</t>
  </si>
  <si>
    <t>784</t>
  </si>
  <si>
    <t>Dokončovací práce - malby a tapety</t>
  </si>
  <si>
    <t>135</t>
  </si>
  <si>
    <t>784181101</t>
  </si>
  <si>
    <t>Základní akrylátová jednonásobná bezbarvá penetrace podkladu v místnostech v do 3,80 m</t>
  </si>
  <si>
    <t>33065618</t>
  </si>
  <si>
    <t>Penetrace podkladu jednonásobná základní akrylátová bezbarvá v místnostech výšky do 3,80 m</t>
  </si>
  <si>
    <t>https://podminky.urs.cz/item/CS_URS_2025_02/784181101</t>
  </si>
  <si>
    <t>16*(1,48+1,57*2)*0,25+(1,18*2+1,57*2)*0,25</t>
  </si>
  <si>
    <t>136</t>
  </si>
  <si>
    <t>784211111</t>
  </si>
  <si>
    <t>Dvojnásobné bílé malby ze směsí za mokra velmi dobře oděruvzdorných v místnostech v do 3,80 m</t>
  </si>
  <si>
    <t>1030185628</t>
  </si>
  <si>
    <t>Malby z malířských směsí oděruvzdorných za mokra dvojnásobné, bílé za mokra oděruvzdorné velmi dobře v místnostech výšky do 3,80 m</t>
  </si>
  <si>
    <t>https://podminky.urs.cz/item/CS_URS_2025_02/784211111</t>
  </si>
  <si>
    <t>137</t>
  </si>
  <si>
    <t>784211141</t>
  </si>
  <si>
    <t>Příplatek k cenám 2x maleb ze směsí za mokra oděruvzdorných za provádění pl do 5 m2</t>
  </si>
  <si>
    <t>368725193</t>
  </si>
  <si>
    <t>Malby z malířských směsí oděruvzdorných za mokra Příplatek k cenám dvojnásobných maleb za zvýšenou pracnost při provádění malého rozsahu plochy do 5 m2</t>
  </si>
  <si>
    <t>https://podminky.urs.cz/item/CS_URS_2025_02/784211141</t>
  </si>
  <si>
    <t>786</t>
  </si>
  <si>
    <t>Dokončovací práce - čalounické úpravy</t>
  </si>
  <si>
    <t>138</t>
  </si>
  <si>
    <t>786624111</t>
  </si>
  <si>
    <t xml:space="preserve">Montáž zastiňujících žaluzií lamelových do oken zdvojených otevíravých, sklápěcích nebo vyklápěcích </t>
  </si>
  <si>
    <t>787758818</t>
  </si>
  <si>
    <t>https://podminky.urs.cz/item/CS_URS_2025_02/786624111</t>
  </si>
  <si>
    <t>139</t>
  </si>
  <si>
    <t>55346200</t>
  </si>
  <si>
    <t>žaluzie horizontální interiérové</t>
  </si>
  <si>
    <t>892211943</t>
  </si>
  <si>
    <t>140</t>
  </si>
  <si>
    <t>786624111.R</t>
  </si>
  <si>
    <t>Dodávka a montáž sítí proti hmyzu do balkonových dveří</t>
  </si>
  <si>
    <t>-1427914977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</si>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</sst>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20001000" TargetMode="External" /><Relationship Id="rId3" Type="http://schemas.openxmlformats.org/officeDocument/2006/relationships/hyperlink" Target="https://podminky.urs.cz/item/CS_URS_2025_02/030001000" TargetMode="External" /><Relationship Id="rId4" Type="http://schemas.openxmlformats.org/officeDocument/2006/relationships/hyperlink" Target="https://podminky.urs.cz/item/CS_URS_2025_02/040001000" TargetMode="External" /><Relationship Id="rId5" Type="http://schemas.openxmlformats.org/officeDocument/2006/relationships/hyperlink" Target="https://podminky.urs.cz/item/CS_URS_2025_02/042103000" TargetMode="External" /><Relationship Id="rId6" Type="http://schemas.openxmlformats.org/officeDocument/2006/relationships/hyperlink" Target="https://podminky.urs.cz/item/CS_URS_2025_02/070001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21142001" TargetMode="External" /><Relationship Id="rId2" Type="http://schemas.openxmlformats.org/officeDocument/2006/relationships/hyperlink" Target="https://podminky.urs.cz/item/CS_URS_2025_02/621151031" TargetMode="External" /><Relationship Id="rId3" Type="http://schemas.openxmlformats.org/officeDocument/2006/relationships/hyperlink" Target="https://podminky.urs.cz/item/CS_URS_2025_02/621531012" TargetMode="External" /><Relationship Id="rId4" Type="http://schemas.openxmlformats.org/officeDocument/2006/relationships/hyperlink" Target="https://podminky.urs.cz/item/CS_URS_2025_02/621221011" TargetMode="External" /><Relationship Id="rId5" Type="http://schemas.openxmlformats.org/officeDocument/2006/relationships/hyperlink" Target="https://podminky.urs.cz/item/CS_URS_2025_02/621221031" TargetMode="External" /><Relationship Id="rId6" Type="http://schemas.openxmlformats.org/officeDocument/2006/relationships/hyperlink" Target="https://podminky.urs.cz/item/CS_URS_2025_02/622142001" TargetMode="External" /><Relationship Id="rId7" Type="http://schemas.openxmlformats.org/officeDocument/2006/relationships/hyperlink" Target="https://podminky.urs.cz/item/CS_URS_2025_02/622151021" TargetMode="External" /><Relationship Id="rId8" Type="http://schemas.openxmlformats.org/officeDocument/2006/relationships/hyperlink" Target="https://podminky.urs.cz/item/CS_URS_2025_02/622511112" TargetMode="External" /><Relationship Id="rId9" Type="http://schemas.openxmlformats.org/officeDocument/2006/relationships/hyperlink" Target="https://podminky.urs.cz/item/CS_URS_2025_02/622151031" TargetMode="External" /><Relationship Id="rId10" Type="http://schemas.openxmlformats.org/officeDocument/2006/relationships/hyperlink" Target="https://podminky.urs.cz/item/CS_URS_2025_02/622531012" TargetMode="External" /><Relationship Id="rId11" Type="http://schemas.openxmlformats.org/officeDocument/2006/relationships/hyperlink" Target="https://podminky.urs.cz/item/CS_URS_2025_02/622222051" TargetMode="External" /><Relationship Id="rId12" Type="http://schemas.openxmlformats.org/officeDocument/2006/relationships/hyperlink" Target="https://podminky.urs.cz/item/CS_URS_2025_02/622211011" TargetMode="External" /><Relationship Id="rId13" Type="http://schemas.openxmlformats.org/officeDocument/2006/relationships/hyperlink" Target="https://podminky.urs.cz/item/CS_URS_2025_02/622221031" TargetMode="External" /><Relationship Id="rId14" Type="http://schemas.openxmlformats.org/officeDocument/2006/relationships/hyperlink" Target="https://podminky.urs.cz/item/CS_URS_2025_02/622221011" TargetMode="External" /><Relationship Id="rId15" Type="http://schemas.openxmlformats.org/officeDocument/2006/relationships/hyperlink" Target="https://podminky.urs.cz/item/CS_URS_2025_02/621251105" TargetMode="External" /><Relationship Id="rId16" Type="http://schemas.openxmlformats.org/officeDocument/2006/relationships/hyperlink" Target="https://podminky.urs.cz/item/CS_URS_2025_02/622251101" TargetMode="External" /><Relationship Id="rId17" Type="http://schemas.openxmlformats.org/officeDocument/2006/relationships/hyperlink" Target="https://podminky.urs.cz/item/CS_URS_2025_02/622251105" TargetMode="External" /><Relationship Id="rId18" Type="http://schemas.openxmlformats.org/officeDocument/2006/relationships/hyperlink" Target="https://podminky.urs.cz/item/CS_URS_2025_02/622252001" TargetMode="External" /><Relationship Id="rId19" Type="http://schemas.openxmlformats.org/officeDocument/2006/relationships/hyperlink" Target="https://podminky.urs.cz/item/CS_URS_2025_02/622252002" TargetMode="External" /><Relationship Id="rId20" Type="http://schemas.openxmlformats.org/officeDocument/2006/relationships/hyperlink" Target="https://podminky.urs.cz/item/CS_URS_2025_02/629991011" TargetMode="External" /><Relationship Id="rId21" Type="http://schemas.openxmlformats.org/officeDocument/2006/relationships/hyperlink" Target="https://podminky.urs.cz/item/CS_URS_2025_02/629995101" TargetMode="External" /><Relationship Id="rId22" Type="http://schemas.openxmlformats.org/officeDocument/2006/relationships/hyperlink" Target="https://podminky.urs.cz/item/CS_URS_2025_02/631311125" TargetMode="External" /><Relationship Id="rId23" Type="http://schemas.openxmlformats.org/officeDocument/2006/relationships/hyperlink" Target="https://podminky.urs.cz/item/CS_URS_2025_02/631319012" TargetMode="External" /><Relationship Id="rId24" Type="http://schemas.openxmlformats.org/officeDocument/2006/relationships/hyperlink" Target="https://podminky.urs.cz/item/CS_URS_2025_02/631319173" TargetMode="External" /><Relationship Id="rId25" Type="http://schemas.openxmlformats.org/officeDocument/2006/relationships/hyperlink" Target="https://podminky.urs.cz/item/CS_URS_2025_02/631319196" TargetMode="External" /><Relationship Id="rId26" Type="http://schemas.openxmlformats.org/officeDocument/2006/relationships/hyperlink" Target="https://podminky.urs.cz/item/CS_URS_2025_02/631362021" TargetMode="External" /><Relationship Id="rId27" Type="http://schemas.openxmlformats.org/officeDocument/2006/relationships/hyperlink" Target="https://podminky.urs.cz/item/CS_URS_2025_02/411351011" TargetMode="External" /><Relationship Id="rId28" Type="http://schemas.openxmlformats.org/officeDocument/2006/relationships/hyperlink" Target="https://podminky.urs.cz/item/CS_URS_2025_02/411351012" TargetMode="External" /><Relationship Id="rId29" Type="http://schemas.openxmlformats.org/officeDocument/2006/relationships/hyperlink" Target="https://podminky.urs.cz/item/CS_URS_2025_02/712771613" TargetMode="External" /><Relationship Id="rId30" Type="http://schemas.openxmlformats.org/officeDocument/2006/relationships/hyperlink" Target="https://podminky.urs.cz/item/CS_URS_2025_02/622143004" TargetMode="External" /><Relationship Id="rId31" Type="http://schemas.openxmlformats.org/officeDocument/2006/relationships/hyperlink" Target="https://podminky.urs.cz/item/CS_URS_2025_02/965042131" TargetMode="External" /><Relationship Id="rId32" Type="http://schemas.openxmlformats.org/officeDocument/2006/relationships/hyperlink" Target="https://podminky.urs.cz/item/CS_URS_2025_02/965081213" TargetMode="External" /><Relationship Id="rId33" Type="http://schemas.openxmlformats.org/officeDocument/2006/relationships/hyperlink" Target="https://podminky.urs.cz/item/CS_URS_2025_02/965081611" TargetMode="External" /><Relationship Id="rId34" Type="http://schemas.openxmlformats.org/officeDocument/2006/relationships/hyperlink" Target="https://podminky.urs.cz/item/CS_URS_2025_02/968082016" TargetMode="External" /><Relationship Id="rId35" Type="http://schemas.openxmlformats.org/officeDocument/2006/relationships/hyperlink" Target="https://podminky.urs.cz/item/CS_URS_2025_02/968082017" TargetMode="External" /><Relationship Id="rId36" Type="http://schemas.openxmlformats.org/officeDocument/2006/relationships/hyperlink" Target="https://podminky.urs.cz/item/CS_URS_2025_02/968082022" TargetMode="External" /><Relationship Id="rId37" Type="http://schemas.openxmlformats.org/officeDocument/2006/relationships/hyperlink" Target="https://podminky.urs.cz/item/CS_URS_2025_02/766691925" TargetMode="External" /><Relationship Id="rId38" Type="http://schemas.openxmlformats.org/officeDocument/2006/relationships/hyperlink" Target="https://podminky.urs.cz/item/CS_URS_2025_02/978015361" TargetMode="External" /><Relationship Id="rId39" Type="http://schemas.openxmlformats.org/officeDocument/2006/relationships/hyperlink" Target="https://podminky.urs.cz/item/CS_URS_2025_02/941111122" TargetMode="External" /><Relationship Id="rId40" Type="http://schemas.openxmlformats.org/officeDocument/2006/relationships/hyperlink" Target="https://podminky.urs.cz/item/CS_URS_2025_02/941111222" TargetMode="External" /><Relationship Id="rId41" Type="http://schemas.openxmlformats.org/officeDocument/2006/relationships/hyperlink" Target="https://podminky.urs.cz/item/CS_URS_2025_02/941111822" TargetMode="External" /><Relationship Id="rId42" Type="http://schemas.openxmlformats.org/officeDocument/2006/relationships/hyperlink" Target="https://podminky.urs.cz/item/CS_URS_2025_02/944511111" TargetMode="External" /><Relationship Id="rId43" Type="http://schemas.openxmlformats.org/officeDocument/2006/relationships/hyperlink" Target="https://podminky.urs.cz/item/CS_URS_2025_02/944511211" TargetMode="External" /><Relationship Id="rId44" Type="http://schemas.openxmlformats.org/officeDocument/2006/relationships/hyperlink" Target="https://podminky.urs.cz/item/CS_URS_2025_02/944511811" TargetMode="External" /><Relationship Id="rId45" Type="http://schemas.openxmlformats.org/officeDocument/2006/relationships/hyperlink" Target="https://podminky.urs.cz/item/CS_URS_2025_02/997013112" TargetMode="External" /><Relationship Id="rId46" Type="http://schemas.openxmlformats.org/officeDocument/2006/relationships/hyperlink" Target="https://podminky.urs.cz/item/CS_URS_2025_02/997013501" TargetMode="External" /><Relationship Id="rId47" Type="http://schemas.openxmlformats.org/officeDocument/2006/relationships/hyperlink" Target="https://podminky.urs.cz/item/CS_URS_2025_02/997013509" TargetMode="External" /><Relationship Id="rId48" Type="http://schemas.openxmlformats.org/officeDocument/2006/relationships/hyperlink" Target="https://podminky.urs.cz/item/CS_URS_2025_02/997013631" TargetMode="External" /><Relationship Id="rId49" Type="http://schemas.openxmlformats.org/officeDocument/2006/relationships/hyperlink" Target="https://podminky.urs.cz/item/CS_URS_2025_02/998011002" TargetMode="External" /><Relationship Id="rId50" Type="http://schemas.openxmlformats.org/officeDocument/2006/relationships/hyperlink" Target="https://podminky.urs.cz/item/CS_URS_2025_02/711141811" TargetMode="External" /><Relationship Id="rId51" Type="http://schemas.openxmlformats.org/officeDocument/2006/relationships/hyperlink" Target="https://podminky.urs.cz/item/CS_URS_2025_02/712361701" TargetMode="External" /><Relationship Id="rId52" Type="http://schemas.openxmlformats.org/officeDocument/2006/relationships/hyperlink" Target="https://podminky.urs.cz/item/CS_URS_2025_02/712391171" TargetMode="External" /><Relationship Id="rId53" Type="http://schemas.openxmlformats.org/officeDocument/2006/relationships/hyperlink" Target="https://podminky.urs.cz/item/CS_URS_2025_02/998712102" TargetMode="External" /><Relationship Id="rId54" Type="http://schemas.openxmlformats.org/officeDocument/2006/relationships/hyperlink" Target="https://podminky.urs.cz/item/CS_URS_2025_02/751398812" TargetMode="External" /><Relationship Id="rId55" Type="http://schemas.openxmlformats.org/officeDocument/2006/relationships/hyperlink" Target="https://podminky.urs.cz/item/CS_URS_2025_02/644941112" TargetMode="External" /><Relationship Id="rId56" Type="http://schemas.openxmlformats.org/officeDocument/2006/relationships/hyperlink" Target="https://podminky.urs.cz/item/CS_URS_2025_02/644941121" TargetMode="External" /><Relationship Id="rId57" Type="http://schemas.openxmlformats.org/officeDocument/2006/relationships/hyperlink" Target="https://podminky.urs.cz/item/CS_URS_2025_02/764002851" TargetMode="External" /><Relationship Id="rId58" Type="http://schemas.openxmlformats.org/officeDocument/2006/relationships/hyperlink" Target="https://podminky.urs.cz/item/CS_URS_2025_02/764002861" TargetMode="External" /><Relationship Id="rId59" Type="http://schemas.openxmlformats.org/officeDocument/2006/relationships/hyperlink" Target="https://podminky.urs.cz/item/CS_URS_2025_02/764004863" TargetMode="External" /><Relationship Id="rId60" Type="http://schemas.openxmlformats.org/officeDocument/2006/relationships/hyperlink" Target="https://podminky.urs.cz/item/CS_URS_2025_02/764218604" TargetMode="External" /><Relationship Id="rId61" Type="http://schemas.openxmlformats.org/officeDocument/2006/relationships/hyperlink" Target="https://podminky.urs.cz/item/CS_URS_2025_02/764226445" TargetMode="External" /><Relationship Id="rId62" Type="http://schemas.openxmlformats.org/officeDocument/2006/relationships/hyperlink" Target="https://podminky.urs.cz/item/CS_URS_2025_02/764508131" TargetMode="External" /><Relationship Id="rId63" Type="http://schemas.openxmlformats.org/officeDocument/2006/relationships/hyperlink" Target="https://podminky.urs.cz/item/CS_URS_2025_02/764508132" TargetMode="External" /><Relationship Id="rId64" Type="http://schemas.openxmlformats.org/officeDocument/2006/relationships/hyperlink" Target="https://podminky.urs.cz/item/CS_URS_2025_02/764508134" TargetMode="External" /><Relationship Id="rId65" Type="http://schemas.openxmlformats.org/officeDocument/2006/relationships/hyperlink" Target="https://podminky.urs.cz/item/CS_URS_2025_02/764508135" TargetMode="External" /><Relationship Id="rId66" Type="http://schemas.openxmlformats.org/officeDocument/2006/relationships/hyperlink" Target="https://podminky.urs.cz/item/CS_URS_2025_02/998764102" TargetMode="External" /><Relationship Id="rId67" Type="http://schemas.openxmlformats.org/officeDocument/2006/relationships/hyperlink" Target="https://podminky.urs.cz/item/CS_URS_2025_02/766622131" TargetMode="External" /><Relationship Id="rId68" Type="http://schemas.openxmlformats.org/officeDocument/2006/relationships/hyperlink" Target="https://podminky.urs.cz/item/CS_URS_2025_02/766641131" TargetMode="External" /><Relationship Id="rId69" Type="http://schemas.openxmlformats.org/officeDocument/2006/relationships/hyperlink" Target="https://podminky.urs.cz/item/CS_URS_2025_02/766691811" TargetMode="External" /><Relationship Id="rId70" Type="http://schemas.openxmlformats.org/officeDocument/2006/relationships/hyperlink" Target="https://podminky.urs.cz/item/CS_URS_2025_02/766694116" TargetMode="External" /><Relationship Id="rId71" Type="http://schemas.openxmlformats.org/officeDocument/2006/relationships/hyperlink" Target="https://podminky.urs.cz/item/CS_URS_2025_02/998766112" TargetMode="External" /><Relationship Id="rId72" Type="http://schemas.openxmlformats.org/officeDocument/2006/relationships/hyperlink" Target="https://podminky.urs.cz/item/CS_URS_2025_02/767161814" TargetMode="External" /><Relationship Id="rId73" Type="http://schemas.openxmlformats.org/officeDocument/2006/relationships/hyperlink" Target="https://podminky.urs.cz/item/CS_URS_2025_02/998767122" TargetMode="External" /><Relationship Id="rId74" Type="http://schemas.openxmlformats.org/officeDocument/2006/relationships/hyperlink" Target="https://podminky.urs.cz/item/CS_URS_2025_02/783101201" TargetMode="External" /><Relationship Id="rId75" Type="http://schemas.openxmlformats.org/officeDocument/2006/relationships/hyperlink" Target="https://podminky.urs.cz/item/CS_URS_2025_02/783101401" TargetMode="External" /><Relationship Id="rId76" Type="http://schemas.openxmlformats.org/officeDocument/2006/relationships/hyperlink" Target="https://podminky.urs.cz/item/CS_URS_2025_02/783114101" TargetMode="External" /><Relationship Id="rId77" Type="http://schemas.openxmlformats.org/officeDocument/2006/relationships/hyperlink" Target="https://podminky.urs.cz/item/CS_URS_2025_02/783118101" TargetMode="External" /><Relationship Id="rId78" Type="http://schemas.openxmlformats.org/officeDocument/2006/relationships/hyperlink" Target="https://podminky.urs.cz/item/CS_URS_2025_02/783301303" TargetMode="External" /><Relationship Id="rId79" Type="http://schemas.openxmlformats.org/officeDocument/2006/relationships/hyperlink" Target="https://podminky.urs.cz/item/CS_URS_2025_02/783301311" TargetMode="External" /><Relationship Id="rId80" Type="http://schemas.openxmlformats.org/officeDocument/2006/relationships/hyperlink" Target="https://podminky.urs.cz/item/CS_URS_2025_02/783314201" TargetMode="External" /><Relationship Id="rId81" Type="http://schemas.openxmlformats.org/officeDocument/2006/relationships/hyperlink" Target="https://podminky.urs.cz/item/CS_URS_2025_02/783317101" TargetMode="External" /><Relationship Id="rId82" Type="http://schemas.openxmlformats.org/officeDocument/2006/relationships/hyperlink" Target="https://podminky.urs.cz/item/CS_URS_2025_02/783913171" TargetMode="External" /><Relationship Id="rId83" Type="http://schemas.openxmlformats.org/officeDocument/2006/relationships/hyperlink" Target="https://podminky.urs.cz/item/CS_URS_2025_02/784181101" TargetMode="External" /><Relationship Id="rId84" Type="http://schemas.openxmlformats.org/officeDocument/2006/relationships/hyperlink" Target="https://podminky.urs.cz/item/CS_URS_2025_02/784211111" TargetMode="External" /><Relationship Id="rId85" Type="http://schemas.openxmlformats.org/officeDocument/2006/relationships/hyperlink" Target="https://podminky.urs.cz/item/CS_URS_2025_02/784211141" TargetMode="External" /><Relationship Id="rId86" Type="http://schemas.openxmlformats.org/officeDocument/2006/relationships/hyperlink" Target="https://podminky.urs.cz/item/CS_URS_2025_02/786624111" TargetMode="External" /><Relationship Id="rId8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32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25/10/01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Zateplení, oprava balkonů a výměna výplní otvorů části objektu DPS - 2.etapa - část B a C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19. 2. 2026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Nové Město na Moravě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Ing. Martin Šolc, Smrková 1639, Nové Město na Mora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16.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Vedlejší rozpočto...'!J30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'SO 01 - Vedlejší rozpočto...'!P85</f>
        <v>0</v>
      </c>
      <c r="AV55" s="123">
        <f>'SO 01 - Vedlejší rozpočto...'!J33</f>
        <v>0</v>
      </c>
      <c r="AW55" s="123">
        <f>'SO 01 - Vedlejší rozpočto...'!J34</f>
        <v>0</v>
      </c>
      <c r="AX55" s="123">
        <f>'SO 01 - Vedlejší rozpočto...'!J35</f>
        <v>0</v>
      </c>
      <c r="AY55" s="123">
        <f>'SO 01 - Vedlejší rozpočto...'!J36</f>
        <v>0</v>
      </c>
      <c r="AZ55" s="123">
        <f>'SO 01 - Vedlejší rozpočto...'!F33</f>
        <v>0</v>
      </c>
      <c r="BA55" s="123">
        <f>'SO 01 - Vedlejší rozpočto...'!F34</f>
        <v>0</v>
      </c>
      <c r="BB55" s="123">
        <f>'SO 01 - Vedlejší rozpočto...'!F35</f>
        <v>0</v>
      </c>
      <c r="BC55" s="123">
        <f>'SO 01 - Vedlejší rozpočto...'!F36</f>
        <v>0</v>
      </c>
      <c r="BD55" s="125">
        <f>'SO 01 - Vedlejší rozpočto...'!F37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7" customFormat="1" ht="16.5" customHeight="1">
      <c r="A56" s="114" t="s">
        <v>75</v>
      </c>
      <c r="B56" s="115"/>
      <c r="C56" s="116"/>
      <c r="D56" s="117" t="s">
        <v>81</v>
      </c>
      <c r="E56" s="117"/>
      <c r="F56" s="117"/>
      <c r="G56" s="117"/>
      <c r="H56" s="117"/>
      <c r="I56" s="118"/>
      <c r="J56" s="117" t="s">
        <v>82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02 - Zateplení'!J30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78</v>
      </c>
      <c r="AR56" s="121"/>
      <c r="AS56" s="127">
        <v>0</v>
      </c>
      <c r="AT56" s="128">
        <f>ROUND(SUM(AV56:AW56),2)</f>
        <v>0</v>
      </c>
      <c r="AU56" s="129">
        <f>'SO 02 - Zateplení'!P97</f>
        <v>0</v>
      </c>
      <c r="AV56" s="128">
        <f>'SO 02 - Zateplení'!J33</f>
        <v>0</v>
      </c>
      <c r="AW56" s="128">
        <f>'SO 02 - Zateplení'!J34</f>
        <v>0</v>
      </c>
      <c r="AX56" s="128">
        <f>'SO 02 - Zateplení'!J35</f>
        <v>0</v>
      </c>
      <c r="AY56" s="128">
        <f>'SO 02 - Zateplení'!J36</f>
        <v>0</v>
      </c>
      <c r="AZ56" s="128">
        <f>'SO 02 - Zateplení'!F33</f>
        <v>0</v>
      </c>
      <c r="BA56" s="128">
        <f>'SO 02 - Zateplení'!F34</f>
        <v>0</v>
      </c>
      <c r="BB56" s="128">
        <f>'SO 02 - Zateplení'!F35</f>
        <v>0</v>
      </c>
      <c r="BC56" s="128">
        <f>'SO 02 - Zateplení'!F36</f>
        <v>0</v>
      </c>
      <c r="BD56" s="130">
        <f>'SO 02 - Zateplení'!F37</f>
        <v>0</v>
      </c>
      <c r="BE56" s="7"/>
      <c r="BT56" s="126" t="s">
        <v>79</v>
      </c>
      <c r="BV56" s="126" t="s">
        <v>73</v>
      </c>
      <c r="BW56" s="126" t="s">
        <v>83</v>
      </c>
      <c r="BX56" s="126" t="s">
        <v>5</v>
      </c>
      <c r="CL56" s="126" t="s">
        <v>19</v>
      </c>
      <c r="CM56" s="126" t="s">
        <v>79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GXAEhZrLDgmMjvOrcEQDeDnS8bF/vyM5o5TNgwbFYUD4xOf+KWOG3HncBhX/Hw5p7zaq48a9xHgyZ0TEs8XfhQ==" hashValue="He6AvkmDV5ZtZwS/ah86ENc71aySsrzlZ69cdPbq9b4TB+ZmKv+z8f4HTeYhhuvML2HVQSA4PMs6R1S32ut1v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Vedlejší rozpočto...'!C2" display="/"/>
    <hyperlink ref="A56" location="'SO 02 - Zatep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Zateplení, oprava balkonů a výměna výplní otvorů části objektu DPS - 2.etapa - část B a 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19. 2. 2026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>Město Nové Město na Moravě</v>
      </c>
      <c r="F15" s="41"/>
      <c r="G15" s="41"/>
      <c r="H15" s="41"/>
      <c r="I15" s="135" t="s">
        <v>28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>Ing. Martin Šolc, Smrková 1639, Nové Město na Mora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ROUND((SUM(BE85:BE109)),  2)</f>
        <v>0</v>
      </c>
      <c r="G33" s="41"/>
      <c r="H33" s="41"/>
      <c r="I33" s="151">
        <v>0.20999999999999999</v>
      </c>
      <c r="J33" s="150">
        <f>ROUND(((SUM(BE85:BE109))*I33),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ROUND((SUM(BF85:BF109)),  2)</f>
        <v>0</v>
      </c>
      <c r="G34" s="41"/>
      <c r="H34" s="41"/>
      <c r="I34" s="151">
        <v>0.12</v>
      </c>
      <c r="J34" s="150">
        <f>ROUND(((SUM(BF85:BF109))*I34),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ROUND((SUM(BG85:BG109)),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ROUND((SUM(BH85:BH109)),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ROUND((SUM(BI85:BI109)),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Zateplení, oprava balkonů a výměna výplní otvorů části objektu DPS - 2.etapa - část B a 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19. 2. 2026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Nové Město na Moravě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Ing. Martin Šolc, Smrková 1639, Nové Město na Mora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88</v>
      </c>
      <c r="D57" s="165"/>
      <c r="E57" s="165"/>
      <c r="F57" s="165"/>
      <c r="G57" s="165"/>
      <c r="H57" s="165"/>
      <c r="I57" s="165"/>
      <c r="J57" s="166" t="s">
        <v>89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90</v>
      </c>
    </row>
    <row r="60" s="9" customFormat="1" ht="24.96" customHeight="1">
      <c r="A60" s="9"/>
      <c r="B60" s="168"/>
      <c r="C60" s="169"/>
      <c r="D60" s="170" t="s">
        <v>91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92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93</v>
      </c>
      <c r="E62" s="177"/>
      <c r="F62" s="177"/>
      <c r="G62" s="177"/>
      <c r="H62" s="177"/>
      <c r="I62" s="177"/>
      <c r="J62" s="178">
        <f>J91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94</v>
      </c>
      <c r="E63" s="177"/>
      <c r="F63" s="177"/>
      <c r="G63" s="177"/>
      <c r="H63" s="177"/>
      <c r="I63" s="177"/>
      <c r="J63" s="178">
        <f>J95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95</v>
      </c>
      <c r="E64" s="177"/>
      <c r="F64" s="177"/>
      <c r="G64" s="177"/>
      <c r="H64" s="177"/>
      <c r="I64" s="177"/>
      <c r="J64" s="178">
        <f>J99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96</v>
      </c>
      <c r="E65" s="177"/>
      <c r="F65" s="177"/>
      <c r="G65" s="177"/>
      <c r="H65" s="177"/>
      <c r="I65" s="177"/>
      <c r="J65" s="178">
        <f>J106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97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Zateplení, oprava balkonů a výměna výplní otvorů části objektu DPS - 2.etapa - část B a C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85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01 - Vedlejší rozpočtové náklady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19. 2. 2026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Nové Město na Moravě</v>
      </c>
      <c r="G81" s="43"/>
      <c r="H81" s="43"/>
      <c r="I81" s="35" t="s">
        <v>31</v>
      </c>
      <c r="J81" s="39" t="str">
        <f>E21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33</v>
      </c>
      <c r="J82" s="39" t="str">
        <f>E24</f>
        <v>Ing. Martin Šolc, Smrková 1639, Nové Město na Mora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98</v>
      </c>
      <c r="D84" s="183" t="s">
        <v>56</v>
      </c>
      <c r="E84" s="183" t="s">
        <v>52</v>
      </c>
      <c r="F84" s="183" t="s">
        <v>53</v>
      </c>
      <c r="G84" s="183" t="s">
        <v>99</v>
      </c>
      <c r="H84" s="183" t="s">
        <v>100</v>
      </c>
      <c r="I84" s="183" t="s">
        <v>101</v>
      </c>
      <c r="J84" s="183" t="s">
        <v>89</v>
      </c>
      <c r="K84" s="184" t="s">
        <v>102</v>
      </c>
      <c r="L84" s="185"/>
      <c r="M84" s="95" t="s">
        <v>19</v>
      </c>
      <c r="N84" s="96" t="s">
        <v>41</v>
      </c>
      <c r="O84" s="96" t="s">
        <v>103</v>
      </c>
      <c r="P84" s="96" t="s">
        <v>104</v>
      </c>
      <c r="Q84" s="96" t="s">
        <v>105</v>
      </c>
      <c r="R84" s="96" t="s">
        <v>106</v>
      </c>
      <c r="S84" s="96" t="s">
        <v>107</v>
      </c>
      <c r="T84" s="97" t="s">
        <v>108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109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0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70</v>
      </c>
      <c r="AU85" s="20" t="s">
        <v>90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110</v>
      </c>
      <c r="F86" s="194" t="s">
        <v>77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P87+P91+P95+P99+P106</f>
        <v>0</v>
      </c>
      <c r="Q86" s="199"/>
      <c r="R86" s="200">
        <f>R87+R91+R95+R99+R106</f>
        <v>0</v>
      </c>
      <c r="S86" s="199"/>
      <c r="T86" s="201">
        <f>T87+T91+T95+T99+T106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111</v>
      </c>
      <c r="AT86" s="203" t="s">
        <v>70</v>
      </c>
      <c r="AU86" s="203" t="s">
        <v>71</v>
      </c>
      <c r="AY86" s="202" t="s">
        <v>112</v>
      </c>
      <c r="BK86" s="204">
        <f>BK87+BK91+BK95+BK99+BK106</f>
        <v>0</v>
      </c>
    </row>
    <row r="87" s="12" customFormat="1" ht="22.8" customHeight="1">
      <c r="A87" s="12"/>
      <c r="B87" s="191"/>
      <c r="C87" s="192"/>
      <c r="D87" s="193" t="s">
        <v>70</v>
      </c>
      <c r="E87" s="205" t="s">
        <v>113</v>
      </c>
      <c r="F87" s="205" t="s">
        <v>114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SUM(P88:P90)</f>
        <v>0</v>
      </c>
      <c r="Q87" s="199"/>
      <c r="R87" s="200">
        <f>SUM(R88:R90)</f>
        <v>0</v>
      </c>
      <c r="S87" s="199"/>
      <c r="T87" s="201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111</v>
      </c>
      <c r="AT87" s="203" t="s">
        <v>70</v>
      </c>
      <c r="AU87" s="203" t="s">
        <v>79</v>
      </c>
      <c r="AY87" s="202" t="s">
        <v>112</v>
      </c>
      <c r="BK87" s="204">
        <f>SUM(BK88:BK90)</f>
        <v>0</v>
      </c>
    </row>
    <row r="88" s="2" customFormat="1" ht="16.5" customHeight="1">
      <c r="A88" s="41"/>
      <c r="B88" s="42"/>
      <c r="C88" s="207" t="s">
        <v>79</v>
      </c>
      <c r="D88" s="207" t="s">
        <v>115</v>
      </c>
      <c r="E88" s="208" t="s">
        <v>116</v>
      </c>
      <c r="F88" s="209" t="s">
        <v>117</v>
      </c>
      <c r="G88" s="210" t="s">
        <v>118</v>
      </c>
      <c r="H88" s="211">
        <v>1</v>
      </c>
      <c r="I88" s="212"/>
      <c r="J88" s="213">
        <f>ROUND(I88*H88,2)</f>
        <v>0</v>
      </c>
      <c r="K88" s="209" t="s">
        <v>119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120</v>
      </c>
      <c r="AT88" s="218" t="s">
        <v>115</v>
      </c>
      <c r="AU88" s="218" t="s">
        <v>121</v>
      </c>
      <c r="AY88" s="20" t="s">
        <v>112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121</v>
      </c>
      <c r="BK88" s="219">
        <f>ROUND(I88*H88,2)</f>
        <v>0</v>
      </c>
      <c r="BL88" s="20" t="s">
        <v>120</v>
      </c>
      <c r="BM88" s="218" t="s">
        <v>122</v>
      </c>
    </row>
    <row r="89" s="2" customFormat="1">
      <c r="A89" s="41"/>
      <c r="B89" s="42"/>
      <c r="C89" s="43"/>
      <c r="D89" s="220" t="s">
        <v>123</v>
      </c>
      <c r="E89" s="43"/>
      <c r="F89" s="221" t="s">
        <v>117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123</v>
      </c>
      <c r="AU89" s="20" t="s">
        <v>121</v>
      </c>
    </row>
    <row r="90" s="2" customFormat="1">
      <c r="A90" s="41"/>
      <c r="B90" s="42"/>
      <c r="C90" s="43"/>
      <c r="D90" s="225" t="s">
        <v>124</v>
      </c>
      <c r="E90" s="43"/>
      <c r="F90" s="226" t="s">
        <v>125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124</v>
      </c>
      <c r="AU90" s="20" t="s">
        <v>121</v>
      </c>
    </row>
    <row r="91" s="12" customFormat="1" ht="22.8" customHeight="1">
      <c r="A91" s="12"/>
      <c r="B91" s="191"/>
      <c r="C91" s="192"/>
      <c r="D91" s="193" t="s">
        <v>70</v>
      </c>
      <c r="E91" s="205" t="s">
        <v>126</v>
      </c>
      <c r="F91" s="205" t="s">
        <v>127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SUM(P92:P94)</f>
        <v>0</v>
      </c>
      <c r="Q91" s="199"/>
      <c r="R91" s="200">
        <f>SUM(R92:R94)</f>
        <v>0</v>
      </c>
      <c r="S91" s="199"/>
      <c r="T91" s="201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111</v>
      </c>
      <c r="AT91" s="203" t="s">
        <v>70</v>
      </c>
      <c r="AU91" s="203" t="s">
        <v>79</v>
      </c>
      <c r="AY91" s="202" t="s">
        <v>112</v>
      </c>
      <c r="BK91" s="204">
        <f>SUM(BK92:BK94)</f>
        <v>0</v>
      </c>
    </row>
    <row r="92" s="2" customFormat="1" ht="16.5" customHeight="1">
      <c r="A92" s="41"/>
      <c r="B92" s="42"/>
      <c r="C92" s="207" t="s">
        <v>121</v>
      </c>
      <c r="D92" s="207" t="s">
        <v>115</v>
      </c>
      <c r="E92" s="208" t="s">
        <v>128</v>
      </c>
      <c r="F92" s="209" t="s">
        <v>127</v>
      </c>
      <c r="G92" s="210" t="s">
        <v>118</v>
      </c>
      <c r="H92" s="211">
        <v>1</v>
      </c>
      <c r="I92" s="212"/>
      <c r="J92" s="213">
        <f>ROUND(I92*H92,2)</f>
        <v>0</v>
      </c>
      <c r="K92" s="209" t="s">
        <v>119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129</v>
      </c>
      <c r="AT92" s="218" t="s">
        <v>115</v>
      </c>
      <c r="AU92" s="218" t="s">
        <v>121</v>
      </c>
      <c r="AY92" s="20" t="s">
        <v>112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121</v>
      </c>
      <c r="BK92" s="219">
        <f>ROUND(I92*H92,2)</f>
        <v>0</v>
      </c>
      <c r="BL92" s="20" t="s">
        <v>129</v>
      </c>
      <c r="BM92" s="218" t="s">
        <v>130</v>
      </c>
    </row>
    <row r="93" s="2" customFormat="1">
      <c r="A93" s="41"/>
      <c r="B93" s="42"/>
      <c r="C93" s="43"/>
      <c r="D93" s="220" t="s">
        <v>123</v>
      </c>
      <c r="E93" s="43"/>
      <c r="F93" s="221" t="s">
        <v>127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123</v>
      </c>
      <c r="AU93" s="20" t="s">
        <v>121</v>
      </c>
    </row>
    <row r="94" s="2" customFormat="1">
      <c r="A94" s="41"/>
      <c r="B94" s="42"/>
      <c r="C94" s="43"/>
      <c r="D94" s="225" t="s">
        <v>124</v>
      </c>
      <c r="E94" s="43"/>
      <c r="F94" s="226" t="s">
        <v>131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124</v>
      </c>
      <c r="AU94" s="20" t="s">
        <v>121</v>
      </c>
    </row>
    <row r="95" s="12" customFormat="1" ht="22.8" customHeight="1">
      <c r="A95" s="12"/>
      <c r="B95" s="191"/>
      <c r="C95" s="192"/>
      <c r="D95" s="193" t="s">
        <v>70</v>
      </c>
      <c r="E95" s="205" t="s">
        <v>132</v>
      </c>
      <c r="F95" s="205" t="s">
        <v>133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SUM(P96:P98)</f>
        <v>0</v>
      </c>
      <c r="Q95" s="199"/>
      <c r="R95" s="200">
        <f>SUM(R96:R98)</f>
        <v>0</v>
      </c>
      <c r="S95" s="199"/>
      <c r="T95" s="201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111</v>
      </c>
      <c r="AT95" s="203" t="s">
        <v>70</v>
      </c>
      <c r="AU95" s="203" t="s">
        <v>79</v>
      </c>
      <c r="AY95" s="202" t="s">
        <v>112</v>
      </c>
      <c r="BK95" s="204">
        <f>SUM(BK96:BK98)</f>
        <v>0</v>
      </c>
    </row>
    <row r="96" s="2" customFormat="1" ht="16.5" customHeight="1">
      <c r="A96" s="41"/>
      <c r="B96" s="42"/>
      <c r="C96" s="207" t="s">
        <v>134</v>
      </c>
      <c r="D96" s="207" t="s">
        <v>115</v>
      </c>
      <c r="E96" s="208" t="s">
        <v>135</v>
      </c>
      <c r="F96" s="209" t="s">
        <v>133</v>
      </c>
      <c r="G96" s="210" t="s">
        <v>118</v>
      </c>
      <c r="H96" s="211">
        <v>1</v>
      </c>
      <c r="I96" s="212"/>
      <c r="J96" s="213">
        <f>ROUND(I96*H96,2)</f>
        <v>0</v>
      </c>
      <c r="K96" s="209" t="s">
        <v>119</v>
      </c>
      <c r="L96" s="47"/>
      <c r="M96" s="214" t="s">
        <v>19</v>
      </c>
      <c r="N96" s="215" t="s">
        <v>43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129</v>
      </c>
      <c r="AT96" s="218" t="s">
        <v>115</v>
      </c>
      <c r="AU96" s="218" t="s">
        <v>121</v>
      </c>
      <c r="AY96" s="20" t="s">
        <v>112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121</v>
      </c>
      <c r="BK96" s="219">
        <f>ROUND(I96*H96,2)</f>
        <v>0</v>
      </c>
      <c r="BL96" s="20" t="s">
        <v>129</v>
      </c>
      <c r="BM96" s="218" t="s">
        <v>136</v>
      </c>
    </row>
    <row r="97" s="2" customFormat="1">
      <c r="A97" s="41"/>
      <c r="B97" s="42"/>
      <c r="C97" s="43"/>
      <c r="D97" s="220" t="s">
        <v>123</v>
      </c>
      <c r="E97" s="43"/>
      <c r="F97" s="221" t="s">
        <v>133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123</v>
      </c>
      <c r="AU97" s="20" t="s">
        <v>121</v>
      </c>
    </row>
    <row r="98" s="2" customFormat="1">
      <c r="A98" s="41"/>
      <c r="B98" s="42"/>
      <c r="C98" s="43"/>
      <c r="D98" s="225" t="s">
        <v>124</v>
      </c>
      <c r="E98" s="43"/>
      <c r="F98" s="226" t="s">
        <v>137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124</v>
      </c>
      <c r="AU98" s="20" t="s">
        <v>121</v>
      </c>
    </row>
    <row r="99" s="12" customFormat="1" ht="22.8" customHeight="1">
      <c r="A99" s="12"/>
      <c r="B99" s="191"/>
      <c r="C99" s="192"/>
      <c r="D99" s="193" t="s">
        <v>70</v>
      </c>
      <c r="E99" s="205" t="s">
        <v>138</v>
      </c>
      <c r="F99" s="205" t="s">
        <v>139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SUM(P100:P105)</f>
        <v>0</v>
      </c>
      <c r="Q99" s="199"/>
      <c r="R99" s="200">
        <f>SUM(R100:R105)</f>
        <v>0</v>
      </c>
      <c r="S99" s="199"/>
      <c r="T99" s="201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111</v>
      </c>
      <c r="AT99" s="203" t="s">
        <v>70</v>
      </c>
      <c r="AU99" s="203" t="s">
        <v>79</v>
      </c>
      <c r="AY99" s="202" t="s">
        <v>112</v>
      </c>
      <c r="BK99" s="204">
        <f>SUM(BK100:BK105)</f>
        <v>0</v>
      </c>
    </row>
    <row r="100" s="2" customFormat="1" ht="16.5" customHeight="1">
      <c r="A100" s="41"/>
      <c r="B100" s="42"/>
      <c r="C100" s="207" t="s">
        <v>120</v>
      </c>
      <c r="D100" s="207" t="s">
        <v>115</v>
      </c>
      <c r="E100" s="208" t="s">
        <v>140</v>
      </c>
      <c r="F100" s="209" t="s">
        <v>139</v>
      </c>
      <c r="G100" s="210" t="s">
        <v>118</v>
      </c>
      <c r="H100" s="211">
        <v>1</v>
      </c>
      <c r="I100" s="212"/>
      <c r="J100" s="213">
        <f>ROUND(I100*H100,2)</f>
        <v>0</v>
      </c>
      <c r="K100" s="209" t="s">
        <v>119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129</v>
      </c>
      <c r="AT100" s="218" t="s">
        <v>115</v>
      </c>
      <c r="AU100" s="218" t="s">
        <v>121</v>
      </c>
      <c r="AY100" s="20" t="s">
        <v>112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121</v>
      </c>
      <c r="BK100" s="219">
        <f>ROUND(I100*H100,2)</f>
        <v>0</v>
      </c>
      <c r="BL100" s="20" t="s">
        <v>129</v>
      </c>
      <c r="BM100" s="218" t="s">
        <v>141</v>
      </c>
    </row>
    <row r="101" s="2" customFormat="1">
      <c r="A101" s="41"/>
      <c r="B101" s="42"/>
      <c r="C101" s="43"/>
      <c r="D101" s="220" t="s">
        <v>123</v>
      </c>
      <c r="E101" s="43"/>
      <c r="F101" s="221" t="s">
        <v>139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123</v>
      </c>
      <c r="AU101" s="20" t="s">
        <v>121</v>
      </c>
    </row>
    <row r="102" s="2" customFormat="1">
      <c r="A102" s="41"/>
      <c r="B102" s="42"/>
      <c r="C102" s="43"/>
      <c r="D102" s="225" t="s">
        <v>124</v>
      </c>
      <c r="E102" s="43"/>
      <c r="F102" s="226" t="s">
        <v>142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124</v>
      </c>
      <c r="AU102" s="20" t="s">
        <v>121</v>
      </c>
    </row>
    <row r="103" s="2" customFormat="1" ht="16.5" customHeight="1">
      <c r="A103" s="41"/>
      <c r="B103" s="42"/>
      <c r="C103" s="207" t="s">
        <v>111</v>
      </c>
      <c r="D103" s="207" t="s">
        <v>115</v>
      </c>
      <c r="E103" s="208" t="s">
        <v>143</v>
      </c>
      <c r="F103" s="209" t="s">
        <v>144</v>
      </c>
      <c r="G103" s="210" t="s">
        <v>118</v>
      </c>
      <c r="H103" s="211">
        <v>1</v>
      </c>
      <c r="I103" s="212"/>
      <c r="J103" s="213">
        <f>ROUND(I103*H103,2)</f>
        <v>0</v>
      </c>
      <c r="K103" s="209" t="s">
        <v>119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129</v>
      </c>
      <c r="AT103" s="218" t="s">
        <v>115</v>
      </c>
      <c r="AU103" s="218" t="s">
        <v>121</v>
      </c>
      <c r="AY103" s="20" t="s">
        <v>112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121</v>
      </c>
      <c r="BK103" s="219">
        <f>ROUND(I103*H103,2)</f>
        <v>0</v>
      </c>
      <c r="BL103" s="20" t="s">
        <v>129</v>
      </c>
      <c r="BM103" s="218" t="s">
        <v>145</v>
      </c>
    </row>
    <row r="104" s="2" customFormat="1">
      <c r="A104" s="41"/>
      <c r="B104" s="42"/>
      <c r="C104" s="43"/>
      <c r="D104" s="220" t="s">
        <v>123</v>
      </c>
      <c r="E104" s="43"/>
      <c r="F104" s="221" t="s">
        <v>146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123</v>
      </c>
      <c r="AU104" s="20" t="s">
        <v>121</v>
      </c>
    </row>
    <row r="105" s="2" customFormat="1">
      <c r="A105" s="41"/>
      <c r="B105" s="42"/>
      <c r="C105" s="43"/>
      <c r="D105" s="225" t="s">
        <v>124</v>
      </c>
      <c r="E105" s="43"/>
      <c r="F105" s="226" t="s">
        <v>147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124</v>
      </c>
      <c r="AU105" s="20" t="s">
        <v>121</v>
      </c>
    </row>
    <row r="106" s="12" customFormat="1" ht="22.8" customHeight="1">
      <c r="A106" s="12"/>
      <c r="B106" s="191"/>
      <c r="C106" s="192"/>
      <c r="D106" s="193" t="s">
        <v>70</v>
      </c>
      <c r="E106" s="205" t="s">
        <v>148</v>
      </c>
      <c r="F106" s="205" t="s">
        <v>149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111</v>
      </c>
      <c r="AT106" s="203" t="s">
        <v>70</v>
      </c>
      <c r="AU106" s="203" t="s">
        <v>79</v>
      </c>
      <c r="AY106" s="202" t="s">
        <v>112</v>
      </c>
      <c r="BK106" s="204">
        <f>SUM(BK107:BK109)</f>
        <v>0</v>
      </c>
    </row>
    <row r="107" s="2" customFormat="1" ht="16.5" customHeight="1">
      <c r="A107" s="41"/>
      <c r="B107" s="42"/>
      <c r="C107" s="207" t="s">
        <v>150</v>
      </c>
      <c r="D107" s="207" t="s">
        <v>115</v>
      </c>
      <c r="E107" s="208" t="s">
        <v>151</v>
      </c>
      <c r="F107" s="209" t="s">
        <v>149</v>
      </c>
      <c r="G107" s="210" t="s">
        <v>118</v>
      </c>
      <c r="H107" s="211">
        <v>1</v>
      </c>
      <c r="I107" s="212"/>
      <c r="J107" s="213">
        <f>ROUND(I107*H107,2)</f>
        <v>0</v>
      </c>
      <c r="K107" s="209" t="s">
        <v>119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129</v>
      </c>
      <c r="AT107" s="218" t="s">
        <v>115</v>
      </c>
      <c r="AU107" s="218" t="s">
        <v>121</v>
      </c>
      <c r="AY107" s="20" t="s">
        <v>112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121</v>
      </c>
      <c r="BK107" s="219">
        <f>ROUND(I107*H107,2)</f>
        <v>0</v>
      </c>
      <c r="BL107" s="20" t="s">
        <v>129</v>
      </c>
      <c r="BM107" s="218" t="s">
        <v>152</v>
      </c>
    </row>
    <row r="108" s="2" customFormat="1">
      <c r="A108" s="41"/>
      <c r="B108" s="42"/>
      <c r="C108" s="43"/>
      <c r="D108" s="220" t="s">
        <v>123</v>
      </c>
      <c r="E108" s="43"/>
      <c r="F108" s="221" t="s">
        <v>149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123</v>
      </c>
      <c r="AU108" s="20" t="s">
        <v>121</v>
      </c>
    </row>
    <row r="109" s="2" customFormat="1">
      <c r="A109" s="41"/>
      <c r="B109" s="42"/>
      <c r="C109" s="43"/>
      <c r="D109" s="225" t="s">
        <v>124</v>
      </c>
      <c r="E109" s="43"/>
      <c r="F109" s="226" t="s">
        <v>153</v>
      </c>
      <c r="G109" s="43"/>
      <c r="H109" s="43"/>
      <c r="I109" s="222"/>
      <c r="J109" s="43"/>
      <c r="K109" s="43"/>
      <c r="L109" s="47"/>
      <c r="M109" s="227"/>
      <c r="N109" s="228"/>
      <c r="O109" s="229"/>
      <c r="P109" s="229"/>
      <c r="Q109" s="229"/>
      <c r="R109" s="229"/>
      <c r="S109" s="229"/>
      <c r="T109" s="230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124</v>
      </c>
      <c r="AU109" s="20" t="s">
        <v>121</v>
      </c>
    </row>
    <row r="110" s="2" customFormat="1" ht="6.96" customHeight="1">
      <c r="A110" s="41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47"/>
      <c r="M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</sheetData>
  <sheetProtection sheet="1" autoFilter="0" formatColumns="0" formatRows="0" objects="1" scenarios="1" spinCount="100000" saltValue="1HgROYtTT8NMqduf0/GyrwaE2eif8uz1G6IUD1bVvOj1Bj1gjKFbwD6zexQcJ0McdFgNITpSwHHTXO40rrRk9g==" hashValue="1Xb5wjpLkI62ejv0VPN5ZuFdOnGkN+ikF0U+R1AiuqEqrlESksHvJx1e3+hH7EDxLOIo1IWTZlfqF1zzFx/M8w==" algorithmName="SHA-512" password="CC35"/>
  <autoFilter ref="C84:K10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2/013254000"/>
    <hyperlink ref="F94" r:id="rId2" display="https://podminky.urs.cz/item/CS_URS_2025_02/020001000"/>
    <hyperlink ref="F98" r:id="rId3" display="https://podminky.urs.cz/item/CS_URS_2025_02/030001000"/>
    <hyperlink ref="F102" r:id="rId4" display="https://podminky.urs.cz/item/CS_URS_2025_02/040001000"/>
    <hyperlink ref="F105" r:id="rId5" display="https://podminky.urs.cz/item/CS_URS_2025_02/042103000"/>
    <hyperlink ref="F109" r:id="rId6" display="https://podminky.urs.cz/item/CS_URS_2025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Zateplení, oprava balkonů a výměna výplní otvorů části objektu DPS - 2.etapa - část B a 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19. 2. 2026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>Město Nové Město na Moravě</v>
      </c>
      <c r="F15" s="41"/>
      <c r="G15" s="41"/>
      <c r="H15" s="41"/>
      <c r="I15" s="135" t="s">
        <v>28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>Ing. Martin Šolc, Smrková 1639, Nové Město na Mora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ROUND(J97,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ROUND((SUM(BE97:BE870)),  2)</f>
        <v>0</v>
      </c>
      <c r="G33" s="41"/>
      <c r="H33" s="41"/>
      <c r="I33" s="151">
        <v>0.20999999999999999</v>
      </c>
      <c r="J33" s="150">
        <f>ROUND(((SUM(BE97:BE870))*I33),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ROUND((SUM(BF97:BF870)),  2)</f>
        <v>0</v>
      </c>
      <c r="G34" s="41"/>
      <c r="H34" s="41"/>
      <c r="I34" s="151">
        <v>0.12</v>
      </c>
      <c r="J34" s="150">
        <f>ROUND(((SUM(BF97:BF870))*I34),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ROUND((SUM(BG97:BG870)),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ROUND((SUM(BH97:BH870)),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ROUND((SUM(BI97:BI870)),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Zateplení, oprava balkonů a výměna výplní otvorů části objektu DPS - 2.etapa - část B a 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Zateplení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19. 2. 2026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Nové Město na Moravě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Ing. Martin Šolc, Smrková 1639, Nové Město na Mora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88</v>
      </c>
      <c r="D57" s="165"/>
      <c r="E57" s="165"/>
      <c r="F57" s="165"/>
      <c r="G57" s="165"/>
      <c r="H57" s="165"/>
      <c r="I57" s="165"/>
      <c r="J57" s="166" t="s">
        <v>89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J97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90</v>
      </c>
    </row>
    <row r="60" s="9" customFormat="1" ht="24.96" customHeight="1">
      <c r="A60" s="9"/>
      <c r="B60" s="168"/>
      <c r="C60" s="169"/>
      <c r="D60" s="170" t="s">
        <v>155</v>
      </c>
      <c r="E60" s="171"/>
      <c r="F60" s="171"/>
      <c r="G60" s="171"/>
      <c r="H60" s="171"/>
      <c r="I60" s="171"/>
      <c r="J60" s="172">
        <f>J98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156</v>
      </c>
      <c r="E61" s="177"/>
      <c r="F61" s="177"/>
      <c r="G61" s="177"/>
      <c r="H61" s="177"/>
      <c r="I61" s="177"/>
      <c r="J61" s="178">
        <f>J99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157</v>
      </c>
      <c r="E62" s="177"/>
      <c r="F62" s="177"/>
      <c r="G62" s="177"/>
      <c r="H62" s="177"/>
      <c r="I62" s="177"/>
      <c r="J62" s="178">
        <f>J382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158</v>
      </c>
      <c r="E63" s="177"/>
      <c r="F63" s="177"/>
      <c r="G63" s="177"/>
      <c r="H63" s="177"/>
      <c r="I63" s="177"/>
      <c r="J63" s="178">
        <f>J452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159</v>
      </c>
      <c r="E64" s="177"/>
      <c r="F64" s="177"/>
      <c r="G64" s="177"/>
      <c r="H64" s="177"/>
      <c r="I64" s="177"/>
      <c r="J64" s="178">
        <f>J494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160</v>
      </c>
      <c r="E65" s="177"/>
      <c r="F65" s="177"/>
      <c r="G65" s="177"/>
      <c r="H65" s="177"/>
      <c r="I65" s="177"/>
      <c r="J65" s="178">
        <f>J551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161</v>
      </c>
      <c r="E66" s="177"/>
      <c r="F66" s="177"/>
      <c r="G66" s="177"/>
      <c r="H66" s="177"/>
      <c r="I66" s="177"/>
      <c r="J66" s="178">
        <f>J565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162</v>
      </c>
      <c r="E67" s="171"/>
      <c r="F67" s="171"/>
      <c r="G67" s="171"/>
      <c r="H67" s="171"/>
      <c r="I67" s="171"/>
      <c r="J67" s="172">
        <f>J569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163</v>
      </c>
      <c r="E68" s="177"/>
      <c r="F68" s="177"/>
      <c r="G68" s="177"/>
      <c r="H68" s="177"/>
      <c r="I68" s="177"/>
      <c r="J68" s="178">
        <f>J570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164</v>
      </c>
      <c r="E69" s="177"/>
      <c r="F69" s="177"/>
      <c r="G69" s="177"/>
      <c r="H69" s="177"/>
      <c r="I69" s="177"/>
      <c r="J69" s="178">
        <f>J575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165</v>
      </c>
      <c r="E70" s="177"/>
      <c r="F70" s="177"/>
      <c r="G70" s="177"/>
      <c r="H70" s="177"/>
      <c r="I70" s="177"/>
      <c r="J70" s="178">
        <f>J611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166</v>
      </c>
      <c r="E71" s="177"/>
      <c r="F71" s="177"/>
      <c r="G71" s="177"/>
      <c r="H71" s="177"/>
      <c r="I71" s="177"/>
      <c r="J71" s="178">
        <f>J625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167</v>
      </c>
      <c r="E72" s="177"/>
      <c r="F72" s="177"/>
      <c r="G72" s="177"/>
      <c r="H72" s="177"/>
      <c r="I72" s="177"/>
      <c r="J72" s="178">
        <f>J639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168</v>
      </c>
      <c r="E73" s="177"/>
      <c r="F73" s="177"/>
      <c r="G73" s="177"/>
      <c r="H73" s="177"/>
      <c r="I73" s="177"/>
      <c r="J73" s="178">
        <f>J698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169</v>
      </c>
      <c r="E74" s="177"/>
      <c r="F74" s="177"/>
      <c r="G74" s="177"/>
      <c r="H74" s="177"/>
      <c r="I74" s="177"/>
      <c r="J74" s="178">
        <f>J760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170</v>
      </c>
      <c r="E75" s="177"/>
      <c r="F75" s="177"/>
      <c r="G75" s="177"/>
      <c r="H75" s="177"/>
      <c r="I75" s="177"/>
      <c r="J75" s="178">
        <f>J777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171</v>
      </c>
      <c r="E76" s="177"/>
      <c r="F76" s="177"/>
      <c r="G76" s="177"/>
      <c r="H76" s="177"/>
      <c r="I76" s="177"/>
      <c r="J76" s="178">
        <f>J811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172</v>
      </c>
      <c r="E77" s="177"/>
      <c r="F77" s="177"/>
      <c r="G77" s="177"/>
      <c r="H77" s="177"/>
      <c r="I77" s="177"/>
      <c r="J77" s="178">
        <f>J854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97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163" t="str">
        <f>E7</f>
        <v>Zateplení, oprava balkonů a výměna výplní otvorů části objektu DPS - 2.etapa - část B a C</v>
      </c>
      <c r="F87" s="35"/>
      <c r="G87" s="35"/>
      <c r="H87" s="35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85</v>
      </c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E9</f>
        <v>SO 02 - Zateplení</v>
      </c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F12</f>
        <v xml:space="preserve"> </v>
      </c>
      <c r="G91" s="43"/>
      <c r="H91" s="43"/>
      <c r="I91" s="35" t="s">
        <v>23</v>
      </c>
      <c r="J91" s="75" t="str">
        <f>IF(J12="","",J12)</f>
        <v>19. 2. 2026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25</v>
      </c>
      <c r="D93" s="43"/>
      <c r="E93" s="43"/>
      <c r="F93" s="30" t="str">
        <f>E15</f>
        <v>Město Nové Město na Moravě</v>
      </c>
      <c r="G93" s="43"/>
      <c r="H93" s="43"/>
      <c r="I93" s="35" t="s">
        <v>31</v>
      </c>
      <c r="J93" s="39" t="str">
        <f>E21</f>
        <v xml:space="preserve"> 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40.05" customHeight="1">
      <c r="A94" s="41"/>
      <c r="B94" s="42"/>
      <c r="C94" s="35" t="s">
        <v>29</v>
      </c>
      <c r="D94" s="43"/>
      <c r="E94" s="43"/>
      <c r="F94" s="30" t="str">
        <f>IF(E18="","",E18)</f>
        <v>Vyplň údaj</v>
      </c>
      <c r="G94" s="43"/>
      <c r="H94" s="43"/>
      <c r="I94" s="35" t="s">
        <v>33</v>
      </c>
      <c r="J94" s="39" t="str">
        <f>E24</f>
        <v>Ing. Martin Šolc, Smrková 1639, Nové Město na Mora</v>
      </c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0"/>
      <c r="B96" s="181"/>
      <c r="C96" s="182" t="s">
        <v>98</v>
      </c>
      <c r="D96" s="183" t="s">
        <v>56</v>
      </c>
      <c r="E96" s="183" t="s">
        <v>52</v>
      </c>
      <c r="F96" s="183" t="s">
        <v>53</v>
      </c>
      <c r="G96" s="183" t="s">
        <v>99</v>
      </c>
      <c r="H96" s="183" t="s">
        <v>100</v>
      </c>
      <c r="I96" s="183" t="s">
        <v>101</v>
      </c>
      <c r="J96" s="183" t="s">
        <v>89</v>
      </c>
      <c r="K96" s="184" t="s">
        <v>102</v>
      </c>
      <c r="L96" s="185"/>
      <c r="M96" s="95" t="s">
        <v>19</v>
      </c>
      <c r="N96" s="96" t="s">
        <v>41</v>
      </c>
      <c r="O96" s="96" t="s">
        <v>103</v>
      </c>
      <c r="P96" s="96" t="s">
        <v>104</v>
      </c>
      <c r="Q96" s="96" t="s">
        <v>105</v>
      </c>
      <c r="R96" s="96" t="s">
        <v>106</v>
      </c>
      <c r="S96" s="96" t="s">
        <v>107</v>
      </c>
      <c r="T96" s="97" t="s">
        <v>108</v>
      </c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</row>
    <row r="97" s="2" customFormat="1" ht="22.8" customHeight="1">
      <c r="A97" s="41"/>
      <c r="B97" s="42"/>
      <c r="C97" s="102" t="s">
        <v>109</v>
      </c>
      <c r="D97" s="43"/>
      <c r="E97" s="43"/>
      <c r="F97" s="43"/>
      <c r="G97" s="43"/>
      <c r="H97" s="43"/>
      <c r="I97" s="43"/>
      <c r="J97" s="186">
        <f>BK97</f>
        <v>0</v>
      </c>
      <c r="K97" s="43"/>
      <c r="L97" s="47"/>
      <c r="M97" s="98"/>
      <c r="N97" s="187"/>
      <c r="O97" s="99"/>
      <c r="P97" s="188">
        <f>P98+P569</f>
        <v>0</v>
      </c>
      <c r="Q97" s="99"/>
      <c r="R97" s="188">
        <f>R98+R569</f>
        <v>33.867663956000001</v>
      </c>
      <c r="S97" s="99"/>
      <c r="T97" s="189">
        <f>T98+T569</f>
        <v>22.192511150000001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70</v>
      </c>
      <c r="AU97" s="20" t="s">
        <v>90</v>
      </c>
      <c r="BK97" s="190">
        <f>BK98+BK569</f>
        <v>0</v>
      </c>
    </row>
    <row r="98" s="12" customFormat="1" ht="25.92" customHeight="1">
      <c r="A98" s="12"/>
      <c r="B98" s="191"/>
      <c r="C98" s="192"/>
      <c r="D98" s="193" t="s">
        <v>70</v>
      </c>
      <c r="E98" s="194" t="s">
        <v>173</v>
      </c>
      <c r="F98" s="194" t="s">
        <v>174</v>
      </c>
      <c r="G98" s="192"/>
      <c r="H98" s="192"/>
      <c r="I98" s="195"/>
      <c r="J98" s="196">
        <f>BK98</f>
        <v>0</v>
      </c>
      <c r="K98" s="192"/>
      <c r="L98" s="197"/>
      <c r="M98" s="198"/>
      <c r="N98" s="199"/>
      <c r="O98" s="199"/>
      <c r="P98" s="200">
        <f>P99+P382+P452+P494+P551+P565</f>
        <v>0</v>
      </c>
      <c r="Q98" s="199"/>
      <c r="R98" s="200">
        <f>R99+R382+R452+R494+R551+R565</f>
        <v>28.786391805999997</v>
      </c>
      <c r="S98" s="199"/>
      <c r="T98" s="201">
        <f>T99+T382+T452+T494+T551+T565</f>
        <v>20.014153450000002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79</v>
      </c>
      <c r="AT98" s="203" t="s">
        <v>70</v>
      </c>
      <c r="AU98" s="203" t="s">
        <v>71</v>
      </c>
      <c r="AY98" s="202" t="s">
        <v>112</v>
      </c>
      <c r="BK98" s="204">
        <f>BK99+BK382+BK452+BK494+BK551+BK565</f>
        <v>0</v>
      </c>
    </row>
    <row r="99" s="12" customFormat="1" ht="22.8" customHeight="1">
      <c r="A99" s="12"/>
      <c r="B99" s="191"/>
      <c r="C99" s="192"/>
      <c r="D99" s="193" t="s">
        <v>70</v>
      </c>
      <c r="E99" s="205" t="s">
        <v>150</v>
      </c>
      <c r="F99" s="205" t="s">
        <v>175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SUM(P100:P381)</f>
        <v>0</v>
      </c>
      <c r="Q99" s="199"/>
      <c r="R99" s="200">
        <f>SUM(R100:R381)</f>
        <v>28.758993105999998</v>
      </c>
      <c r="S99" s="199"/>
      <c r="T99" s="201">
        <f>SUM(T100:T381)</f>
        <v>0.00124445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79</v>
      </c>
      <c r="AT99" s="203" t="s">
        <v>70</v>
      </c>
      <c r="AU99" s="203" t="s">
        <v>79</v>
      </c>
      <c r="AY99" s="202" t="s">
        <v>112</v>
      </c>
      <c r="BK99" s="204">
        <f>SUM(BK100:BK381)</f>
        <v>0</v>
      </c>
    </row>
    <row r="100" s="2" customFormat="1" ht="16.5" customHeight="1">
      <c r="A100" s="41"/>
      <c r="B100" s="42"/>
      <c r="C100" s="207" t="s">
        <v>79</v>
      </c>
      <c r="D100" s="207" t="s">
        <v>115</v>
      </c>
      <c r="E100" s="208" t="s">
        <v>176</v>
      </c>
      <c r="F100" s="209" t="s">
        <v>177</v>
      </c>
      <c r="G100" s="210" t="s">
        <v>178</v>
      </c>
      <c r="H100" s="211">
        <v>46.439999999999998</v>
      </c>
      <c r="I100" s="212"/>
      <c r="J100" s="213">
        <f>ROUND(I100*H100,2)</f>
        <v>0</v>
      </c>
      <c r="K100" s="209" t="s">
        <v>119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0.0043800000000000002</v>
      </c>
      <c r="R100" s="216">
        <f>Q100*H100</f>
        <v>0.20340720000000001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120</v>
      </c>
      <c r="AT100" s="218" t="s">
        <v>115</v>
      </c>
      <c r="AU100" s="218" t="s">
        <v>121</v>
      </c>
      <c r="AY100" s="20" t="s">
        <v>112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121</v>
      </c>
      <c r="BK100" s="219">
        <f>ROUND(I100*H100,2)</f>
        <v>0</v>
      </c>
      <c r="BL100" s="20" t="s">
        <v>120</v>
      </c>
      <c r="BM100" s="218" t="s">
        <v>179</v>
      </c>
    </row>
    <row r="101" s="2" customFormat="1">
      <c r="A101" s="41"/>
      <c r="B101" s="42"/>
      <c r="C101" s="43"/>
      <c r="D101" s="220" t="s">
        <v>123</v>
      </c>
      <c r="E101" s="43"/>
      <c r="F101" s="221" t="s">
        <v>180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123</v>
      </c>
      <c r="AU101" s="20" t="s">
        <v>121</v>
      </c>
    </row>
    <row r="102" s="2" customFormat="1">
      <c r="A102" s="41"/>
      <c r="B102" s="42"/>
      <c r="C102" s="43"/>
      <c r="D102" s="225" t="s">
        <v>124</v>
      </c>
      <c r="E102" s="43"/>
      <c r="F102" s="226" t="s">
        <v>181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124</v>
      </c>
      <c r="AU102" s="20" t="s">
        <v>121</v>
      </c>
    </row>
    <row r="103" s="13" customFormat="1">
      <c r="A103" s="13"/>
      <c r="B103" s="231"/>
      <c r="C103" s="232"/>
      <c r="D103" s="220" t="s">
        <v>182</v>
      </c>
      <c r="E103" s="233" t="s">
        <v>19</v>
      </c>
      <c r="F103" s="234" t="s">
        <v>183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182</v>
      </c>
      <c r="AU103" s="240" t="s">
        <v>121</v>
      </c>
      <c r="AV103" s="13" t="s">
        <v>79</v>
      </c>
      <c r="AW103" s="13" t="s">
        <v>32</v>
      </c>
      <c r="AX103" s="13" t="s">
        <v>71</v>
      </c>
      <c r="AY103" s="240" t="s">
        <v>112</v>
      </c>
    </row>
    <row r="104" s="14" customFormat="1">
      <c r="A104" s="14"/>
      <c r="B104" s="241"/>
      <c r="C104" s="242"/>
      <c r="D104" s="220" t="s">
        <v>182</v>
      </c>
      <c r="E104" s="243" t="s">
        <v>19</v>
      </c>
      <c r="F104" s="244" t="s">
        <v>184</v>
      </c>
      <c r="G104" s="242"/>
      <c r="H104" s="245">
        <v>37.799999999999997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182</v>
      </c>
      <c r="AU104" s="251" t="s">
        <v>121</v>
      </c>
      <c r="AV104" s="14" t="s">
        <v>121</v>
      </c>
      <c r="AW104" s="14" t="s">
        <v>32</v>
      </c>
      <c r="AX104" s="14" t="s">
        <v>71</v>
      </c>
      <c r="AY104" s="251" t="s">
        <v>112</v>
      </c>
    </row>
    <row r="105" s="13" customFormat="1">
      <c r="A105" s="13"/>
      <c r="B105" s="231"/>
      <c r="C105" s="232"/>
      <c r="D105" s="220" t="s">
        <v>182</v>
      </c>
      <c r="E105" s="233" t="s">
        <v>19</v>
      </c>
      <c r="F105" s="234" t="s">
        <v>185</v>
      </c>
      <c r="G105" s="232"/>
      <c r="H105" s="233" t="s">
        <v>19</v>
      </c>
      <c r="I105" s="235"/>
      <c r="J105" s="232"/>
      <c r="K105" s="232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182</v>
      </c>
      <c r="AU105" s="240" t="s">
        <v>121</v>
      </c>
      <c r="AV105" s="13" t="s">
        <v>79</v>
      </c>
      <c r="AW105" s="13" t="s">
        <v>32</v>
      </c>
      <c r="AX105" s="13" t="s">
        <v>71</v>
      </c>
      <c r="AY105" s="240" t="s">
        <v>112</v>
      </c>
    </row>
    <row r="106" s="14" customFormat="1">
      <c r="A106" s="14"/>
      <c r="B106" s="241"/>
      <c r="C106" s="242"/>
      <c r="D106" s="220" t="s">
        <v>182</v>
      </c>
      <c r="E106" s="243" t="s">
        <v>19</v>
      </c>
      <c r="F106" s="244" t="s">
        <v>186</v>
      </c>
      <c r="G106" s="242"/>
      <c r="H106" s="245">
        <v>8.6400000000000006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1" t="s">
        <v>182</v>
      </c>
      <c r="AU106" s="251" t="s">
        <v>121</v>
      </c>
      <c r="AV106" s="14" t="s">
        <v>121</v>
      </c>
      <c r="AW106" s="14" t="s">
        <v>32</v>
      </c>
      <c r="AX106" s="14" t="s">
        <v>71</v>
      </c>
      <c r="AY106" s="251" t="s">
        <v>112</v>
      </c>
    </row>
    <row r="107" s="15" customFormat="1">
      <c r="A107" s="15"/>
      <c r="B107" s="252"/>
      <c r="C107" s="253"/>
      <c r="D107" s="220" t="s">
        <v>182</v>
      </c>
      <c r="E107" s="254" t="s">
        <v>19</v>
      </c>
      <c r="F107" s="255" t="s">
        <v>187</v>
      </c>
      <c r="G107" s="253"/>
      <c r="H107" s="256">
        <v>46.439999999999998</v>
      </c>
      <c r="I107" s="257"/>
      <c r="J107" s="253"/>
      <c r="K107" s="253"/>
      <c r="L107" s="258"/>
      <c r="M107" s="259"/>
      <c r="N107" s="260"/>
      <c r="O107" s="260"/>
      <c r="P107" s="260"/>
      <c r="Q107" s="260"/>
      <c r="R107" s="260"/>
      <c r="S107" s="260"/>
      <c r="T107" s="261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2" t="s">
        <v>182</v>
      </c>
      <c r="AU107" s="262" t="s">
        <v>121</v>
      </c>
      <c r="AV107" s="15" t="s">
        <v>120</v>
      </c>
      <c r="AW107" s="15" t="s">
        <v>32</v>
      </c>
      <c r="AX107" s="15" t="s">
        <v>79</v>
      </c>
      <c r="AY107" s="262" t="s">
        <v>112</v>
      </c>
    </row>
    <row r="108" s="2" customFormat="1" ht="16.5" customHeight="1">
      <c r="A108" s="41"/>
      <c r="B108" s="42"/>
      <c r="C108" s="207" t="s">
        <v>121</v>
      </c>
      <c r="D108" s="207" t="s">
        <v>115</v>
      </c>
      <c r="E108" s="208" t="s">
        <v>188</v>
      </c>
      <c r="F108" s="209" t="s">
        <v>189</v>
      </c>
      <c r="G108" s="210" t="s">
        <v>178</v>
      </c>
      <c r="H108" s="211">
        <v>46.439999999999998</v>
      </c>
      <c r="I108" s="212"/>
      <c r="J108" s="213">
        <f>ROUND(I108*H108,2)</f>
        <v>0</v>
      </c>
      <c r="K108" s="209" t="s">
        <v>119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0.00013999999999999999</v>
      </c>
      <c r="R108" s="216">
        <f>Q108*H108</f>
        <v>0.0065015999999999989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120</v>
      </c>
      <c r="AT108" s="218" t="s">
        <v>115</v>
      </c>
      <c r="AU108" s="218" t="s">
        <v>121</v>
      </c>
      <c r="AY108" s="20" t="s">
        <v>112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121</v>
      </c>
      <c r="BK108" s="219">
        <f>ROUND(I108*H108,2)</f>
        <v>0</v>
      </c>
      <c r="BL108" s="20" t="s">
        <v>120</v>
      </c>
      <c r="BM108" s="218" t="s">
        <v>190</v>
      </c>
    </row>
    <row r="109" s="2" customFormat="1">
      <c r="A109" s="41"/>
      <c r="B109" s="42"/>
      <c r="C109" s="43"/>
      <c r="D109" s="220" t="s">
        <v>123</v>
      </c>
      <c r="E109" s="43"/>
      <c r="F109" s="221" t="s">
        <v>191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123</v>
      </c>
      <c r="AU109" s="20" t="s">
        <v>121</v>
      </c>
    </row>
    <row r="110" s="2" customFormat="1">
      <c r="A110" s="41"/>
      <c r="B110" s="42"/>
      <c r="C110" s="43"/>
      <c r="D110" s="225" t="s">
        <v>124</v>
      </c>
      <c r="E110" s="43"/>
      <c r="F110" s="226" t="s">
        <v>192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124</v>
      </c>
      <c r="AU110" s="20" t="s">
        <v>121</v>
      </c>
    </row>
    <row r="111" s="13" customFormat="1">
      <c r="A111" s="13"/>
      <c r="B111" s="231"/>
      <c r="C111" s="232"/>
      <c r="D111" s="220" t="s">
        <v>182</v>
      </c>
      <c r="E111" s="233" t="s">
        <v>19</v>
      </c>
      <c r="F111" s="234" t="s">
        <v>183</v>
      </c>
      <c r="G111" s="232"/>
      <c r="H111" s="233" t="s">
        <v>19</v>
      </c>
      <c r="I111" s="235"/>
      <c r="J111" s="232"/>
      <c r="K111" s="232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182</v>
      </c>
      <c r="AU111" s="240" t="s">
        <v>121</v>
      </c>
      <c r="AV111" s="13" t="s">
        <v>79</v>
      </c>
      <c r="AW111" s="13" t="s">
        <v>32</v>
      </c>
      <c r="AX111" s="13" t="s">
        <v>71</v>
      </c>
      <c r="AY111" s="240" t="s">
        <v>112</v>
      </c>
    </row>
    <row r="112" s="14" customFormat="1">
      <c r="A112" s="14"/>
      <c r="B112" s="241"/>
      <c r="C112" s="242"/>
      <c r="D112" s="220" t="s">
        <v>182</v>
      </c>
      <c r="E112" s="243" t="s">
        <v>19</v>
      </c>
      <c r="F112" s="244" t="s">
        <v>184</v>
      </c>
      <c r="G112" s="242"/>
      <c r="H112" s="245">
        <v>37.799999999999997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182</v>
      </c>
      <c r="AU112" s="251" t="s">
        <v>121</v>
      </c>
      <c r="AV112" s="14" t="s">
        <v>121</v>
      </c>
      <c r="AW112" s="14" t="s">
        <v>32</v>
      </c>
      <c r="AX112" s="14" t="s">
        <v>71</v>
      </c>
      <c r="AY112" s="251" t="s">
        <v>112</v>
      </c>
    </row>
    <row r="113" s="13" customFormat="1">
      <c r="A113" s="13"/>
      <c r="B113" s="231"/>
      <c r="C113" s="232"/>
      <c r="D113" s="220" t="s">
        <v>182</v>
      </c>
      <c r="E113" s="233" t="s">
        <v>19</v>
      </c>
      <c r="F113" s="234" t="s">
        <v>185</v>
      </c>
      <c r="G113" s="232"/>
      <c r="H113" s="233" t="s">
        <v>19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182</v>
      </c>
      <c r="AU113" s="240" t="s">
        <v>121</v>
      </c>
      <c r="AV113" s="13" t="s">
        <v>79</v>
      </c>
      <c r="AW113" s="13" t="s">
        <v>32</v>
      </c>
      <c r="AX113" s="13" t="s">
        <v>71</v>
      </c>
      <c r="AY113" s="240" t="s">
        <v>112</v>
      </c>
    </row>
    <row r="114" s="14" customFormat="1">
      <c r="A114" s="14"/>
      <c r="B114" s="241"/>
      <c r="C114" s="242"/>
      <c r="D114" s="220" t="s">
        <v>182</v>
      </c>
      <c r="E114" s="243" t="s">
        <v>19</v>
      </c>
      <c r="F114" s="244" t="s">
        <v>186</v>
      </c>
      <c r="G114" s="242"/>
      <c r="H114" s="245">
        <v>8.6400000000000006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182</v>
      </c>
      <c r="AU114" s="251" t="s">
        <v>121</v>
      </c>
      <c r="AV114" s="14" t="s">
        <v>121</v>
      </c>
      <c r="AW114" s="14" t="s">
        <v>32</v>
      </c>
      <c r="AX114" s="14" t="s">
        <v>71</v>
      </c>
      <c r="AY114" s="251" t="s">
        <v>112</v>
      </c>
    </row>
    <row r="115" s="15" customFormat="1">
      <c r="A115" s="15"/>
      <c r="B115" s="252"/>
      <c r="C115" s="253"/>
      <c r="D115" s="220" t="s">
        <v>182</v>
      </c>
      <c r="E115" s="254" t="s">
        <v>19</v>
      </c>
      <c r="F115" s="255" t="s">
        <v>187</v>
      </c>
      <c r="G115" s="253"/>
      <c r="H115" s="256">
        <v>46.439999999999998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2" t="s">
        <v>182</v>
      </c>
      <c r="AU115" s="262" t="s">
        <v>121</v>
      </c>
      <c r="AV115" s="15" t="s">
        <v>120</v>
      </c>
      <c r="AW115" s="15" t="s">
        <v>32</v>
      </c>
      <c r="AX115" s="15" t="s">
        <v>79</v>
      </c>
      <c r="AY115" s="262" t="s">
        <v>112</v>
      </c>
    </row>
    <row r="116" s="2" customFormat="1" ht="16.5" customHeight="1">
      <c r="A116" s="41"/>
      <c r="B116" s="42"/>
      <c r="C116" s="207" t="s">
        <v>134</v>
      </c>
      <c r="D116" s="207" t="s">
        <v>115</v>
      </c>
      <c r="E116" s="208" t="s">
        <v>193</v>
      </c>
      <c r="F116" s="209" t="s">
        <v>194</v>
      </c>
      <c r="G116" s="210" t="s">
        <v>178</v>
      </c>
      <c r="H116" s="211">
        <v>46.439999999999998</v>
      </c>
      <c r="I116" s="212"/>
      <c r="J116" s="213">
        <f>ROUND(I116*H116,2)</f>
        <v>0</v>
      </c>
      <c r="K116" s="209" t="s">
        <v>119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0.0028500000000000001</v>
      </c>
      <c r="R116" s="216">
        <f>Q116*H116</f>
        <v>0.132354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120</v>
      </c>
      <c r="AT116" s="218" t="s">
        <v>115</v>
      </c>
      <c r="AU116" s="218" t="s">
        <v>121</v>
      </c>
      <c r="AY116" s="20" t="s">
        <v>112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121</v>
      </c>
      <c r="BK116" s="219">
        <f>ROUND(I116*H116,2)</f>
        <v>0</v>
      </c>
      <c r="BL116" s="20" t="s">
        <v>120</v>
      </c>
      <c r="BM116" s="218" t="s">
        <v>195</v>
      </c>
    </row>
    <row r="117" s="2" customFormat="1">
      <c r="A117" s="41"/>
      <c r="B117" s="42"/>
      <c r="C117" s="43"/>
      <c r="D117" s="220" t="s">
        <v>123</v>
      </c>
      <c r="E117" s="43"/>
      <c r="F117" s="221" t="s">
        <v>196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123</v>
      </c>
      <c r="AU117" s="20" t="s">
        <v>121</v>
      </c>
    </row>
    <row r="118" s="2" customFormat="1">
      <c r="A118" s="41"/>
      <c r="B118" s="42"/>
      <c r="C118" s="43"/>
      <c r="D118" s="225" t="s">
        <v>124</v>
      </c>
      <c r="E118" s="43"/>
      <c r="F118" s="226" t="s">
        <v>197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124</v>
      </c>
      <c r="AU118" s="20" t="s">
        <v>121</v>
      </c>
    </row>
    <row r="119" s="13" customFormat="1">
      <c r="A119" s="13"/>
      <c r="B119" s="231"/>
      <c r="C119" s="232"/>
      <c r="D119" s="220" t="s">
        <v>182</v>
      </c>
      <c r="E119" s="233" t="s">
        <v>19</v>
      </c>
      <c r="F119" s="234" t="s">
        <v>183</v>
      </c>
      <c r="G119" s="232"/>
      <c r="H119" s="233" t="s">
        <v>19</v>
      </c>
      <c r="I119" s="235"/>
      <c r="J119" s="232"/>
      <c r="K119" s="232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182</v>
      </c>
      <c r="AU119" s="240" t="s">
        <v>121</v>
      </c>
      <c r="AV119" s="13" t="s">
        <v>79</v>
      </c>
      <c r="AW119" s="13" t="s">
        <v>32</v>
      </c>
      <c r="AX119" s="13" t="s">
        <v>71</v>
      </c>
      <c r="AY119" s="240" t="s">
        <v>112</v>
      </c>
    </row>
    <row r="120" s="14" customFormat="1">
      <c r="A120" s="14"/>
      <c r="B120" s="241"/>
      <c r="C120" s="242"/>
      <c r="D120" s="220" t="s">
        <v>182</v>
      </c>
      <c r="E120" s="243" t="s">
        <v>19</v>
      </c>
      <c r="F120" s="244" t="s">
        <v>184</v>
      </c>
      <c r="G120" s="242"/>
      <c r="H120" s="245">
        <v>37.799999999999997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182</v>
      </c>
      <c r="AU120" s="251" t="s">
        <v>121</v>
      </c>
      <c r="AV120" s="14" t="s">
        <v>121</v>
      </c>
      <c r="AW120" s="14" t="s">
        <v>32</v>
      </c>
      <c r="AX120" s="14" t="s">
        <v>71</v>
      </c>
      <c r="AY120" s="251" t="s">
        <v>112</v>
      </c>
    </row>
    <row r="121" s="13" customFormat="1">
      <c r="A121" s="13"/>
      <c r="B121" s="231"/>
      <c r="C121" s="232"/>
      <c r="D121" s="220" t="s">
        <v>182</v>
      </c>
      <c r="E121" s="233" t="s">
        <v>19</v>
      </c>
      <c r="F121" s="234" t="s">
        <v>185</v>
      </c>
      <c r="G121" s="232"/>
      <c r="H121" s="233" t="s">
        <v>19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182</v>
      </c>
      <c r="AU121" s="240" t="s">
        <v>121</v>
      </c>
      <c r="AV121" s="13" t="s">
        <v>79</v>
      </c>
      <c r="AW121" s="13" t="s">
        <v>32</v>
      </c>
      <c r="AX121" s="13" t="s">
        <v>71</v>
      </c>
      <c r="AY121" s="240" t="s">
        <v>112</v>
      </c>
    </row>
    <row r="122" s="14" customFormat="1">
      <c r="A122" s="14"/>
      <c r="B122" s="241"/>
      <c r="C122" s="242"/>
      <c r="D122" s="220" t="s">
        <v>182</v>
      </c>
      <c r="E122" s="243" t="s">
        <v>19</v>
      </c>
      <c r="F122" s="244" t="s">
        <v>186</v>
      </c>
      <c r="G122" s="242"/>
      <c r="H122" s="245">
        <v>8.6400000000000006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182</v>
      </c>
      <c r="AU122" s="251" t="s">
        <v>121</v>
      </c>
      <c r="AV122" s="14" t="s">
        <v>121</v>
      </c>
      <c r="AW122" s="14" t="s">
        <v>32</v>
      </c>
      <c r="AX122" s="14" t="s">
        <v>71</v>
      </c>
      <c r="AY122" s="251" t="s">
        <v>112</v>
      </c>
    </row>
    <row r="123" s="15" customFormat="1">
      <c r="A123" s="15"/>
      <c r="B123" s="252"/>
      <c r="C123" s="253"/>
      <c r="D123" s="220" t="s">
        <v>182</v>
      </c>
      <c r="E123" s="254" t="s">
        <v>19</v>
      </c>
      <c r="F123" s="255" t="s">
        <v>187</v>
      </c>
      <c r="G123" s="253"/>
      <c r="H123" s="256">
        <v>46.439999999999998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2" t="s">
        <v>182</v>
      </c>
      <c r="AU123" s="262" t="s">
        <v>121</v>
      </c>
      <c r="AV123" s="15" t="s">
        <v>120</v>
      </c>
      <c r="AW123" s="15" t="s">
        <v>32</v>
      </c>
      <c r="AX123" s="15" t="s">
        <v>79</v>
      </c>
      <c r="AY123" s="262" t="s">
        <v>112</v>
      </c>
    </row>
    <row r="124" s="2" customFormat="1" ht="24.15" customHeight="1">
      <c r="A124" s="41"/>
      <c r="B124" s="42"/>
      <c r="C124" s="207" t="s">
        <v>120</v>
      </c>
      <c r="D124" s="207" t="s">
        <v>115</v>
      </c>
      <c r="E124" s="208" t="s">
        <v>198</v>
      </c>
      <c r="F124" s="209" t="s">
        <v>199</v>
      </c>
      <c r="G124" s="210" t="s">
        <v>178</v>
      </c>
      <c r="H124" s="211">
        <v>37.799999999999997</v>
      </c>
      <c r="I124" s="212"/>
      <c r="J124" s="213">
        <f>ROUND(I124*H124,2)</f>
        <v>0</v>
      </c>
      <c r="K124" s="209" t="s">
        <v>119</v>
      </c>
      <c r="L124" s="47"/>
      <c r="M124" s="214" t="s">
        <v>19</v>
      </c>
      <c r="N124" s="215" t="s">
        <v>43</v>
      </c>
      <c r="O124" s="87"/>
      <c r="P124" s="216">
        <f>O124*H124</f>
        <v>0</v>
      </c>
      <c r="Q124" s="216">
        <v>0.011390000000000001</v>
      </c>
      <c r="R124" s="216">
        <f>Q124*H124</f>
        <v>0.43054199999999998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120</v>
      </c>
      <c r="AT124" s="218" t="s">
        <v>115</v>
      </c>
      <c r="AU124" s="218" t="s">
        <v>121</v>
      </c>
      <c r="AY124" s="20" t="s">
        <v>112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121</v>
      </c>
      <c r="BK124" s="219">
        <f>ROUND(I124*H124,2)</f>
        <v>0</v>
      </c>
      <c r="BL124" s="20" t="s">
        <v>120</v>
      </c>
      <c r="BM124" s="218" t="s">
        <v>200</v>
      </c>
    </row>
    <row r="125" s="2" customFormat="1">
      <c r="A125" s="41"/>
      <c r="B125" s="42"/>
      <c r="C125" s="43"/>
      <c r="D125" s="220" t="s">
        <v>123</v>
      </c>
      <c r="E125" s="43"/>
      <c r="F125" s="221" t="s">
        <v>201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123</v>
      </c>
      <c r="AU125" s="20" t="s">
        <v>121</v>
      </c>
    </row>
    <row r="126" s="2" customFormat="1">
      <c r="A126" s="41"/>
      <c r="B126" s="42"/>
      <c r="C126" s="43"/>
      <c r="D126" s="225" t="s">
        <v>124</v>
      </c>
      <c r="E126" s="43"/>
      <c r="F126" s="226" t="s">
        <v>202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124</v>
      </c>
      <c r="AU126" s="20" t="s">
        <v>121</v>
      </c>
    </row>
    <row r="127" s="13" customFormat="1">
      <c r="A127" s="13"/>
      <c r="B127" s="231"/>
      <c r="C127" s="232"/>
      <c r="D127" s="220" t="s">
        <v>182</v>
      </c>
      <c r="E127" s="233" t="s">
        <v>19</v>
      </c>
      <c r="F127" s="234" t="s">
        <v>183</v>
      </c>
      <c r="G127" s="232"/>
      <c r="H127" s="233" t="s">
        <v>19</v>
      </c>
      <c r="I127" s="235"/>
      <c r="J127" s="232"/>
      <c r="K127" s="232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182</v>
      </c>
      <c r="AU127" s="240" t="s">
        <v>121</v>
      </c>
      <c r="AV127" s="13" t="s">
        <v>79</v>
      </c>
      <c r="AW127" s="13" t="s">
        <v>32</v>
      </c>
      <c r="AX127" s="13" t="s">
        <v>71</v>
      </c>
      <c r="AY127" s="240" t="s">
        <v>112</v>
      </c>
    </row>
    <row r="128" s="14" customFormat="1">
      <c r="A128" s="14"/>
      <c r="B128" s="241"/>
      <c r="C128" s="242"/>
      <c r="D128" s="220" t="s">
        <v>182</v>
      </c>
      <c r="E128" s="243" t="s">
        <v>19</v>
      </c>
      <c r="F128" s="244" t="s">
        <v>184</v>
      </c>
      <c r="G128" s="242"/>
      <c r="H128" s="245">
        <v>37.799999999999997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182</v>
      </c>
      <c r="AU128" s="251" t="s">
        <v>121</v>
      </c>
      <c r="AV128" s="14" t="s">
        <v>121</v>
      </c>
      <c r="AW128" s="14" t="s">
        <v>32</v>
      </c>
      <c r="AX128" s="14" t="s">
        <v>79</v>
      </c>
      <c r="AY128" s="251" t="s">
        <v>112</v>
      </c>
    </row>
    <row r="129" s="2" customFormat="1" ht="16.5" customHeight="1">
      <c r="A129" s="41"/>
      <c r="B129" s="42"/>
      <c r="C129" s="263" t="s">
        <v>111</v>
      </c>
      <c r="D129" s="263" t="s">
        <v>203</v>
      </c>
      <c r="E129" s="264" t="s">
        <v>204</v>
      </c>
      <c r="F129" s="265" t="s">
        <v>205</v>
      </c>
      <c r="G129" s="266" t="s">
        <v>178</v>
      </c>
      <c r="H129" s="267">
        <v>39.689999999999998</v>
      </c>
      <c r="I129" s="268"/>
      <c r="J129" s="269">
        <f>ROUND(I129*H129,2)</f>
        <v>0</v>
      </c>
      <c r="K129" s="265" t="s">
        <v>119</v>
      </c>
      <c r="L129" s="270"/>
      <c r="M129" s="271" t="s">
        <v>19</v>
      </c>
      <c r="N129" s="272" t="s">
        <v>43</v>
      </c>
      <c r="O129" s="87"/>
      <c r="P129" s="216">
        <f>O129*H129</f>
        <v>0</v>
      </c>
      <c r="Q129" s="216">
        <v>0.0060000000000000001</v>
      </c>
      <c r="R129" s="216">
        <f>Q129*H129</f>
        <v>0.23813999999999999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206</v>
      </c>
      <c r="AT129" s="218" t="s">
        <v>203</v>
      </c>
      <c r="AU129" s="218" t="s">
        <v>121</v>
      </c>
      <c r="AY129" s="20" t="s">
        <v>112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121</v>
      </c>
      <c r="BK129" s="219">
        <f>ROUND(I129*H129,2)</f>
        <v>0</v>
      </c>
      <c r="BL129" s="20" t="s">
        <v>120</v>
      </c>
      <c r="BM129" s="218" t="s">
        <v>207</v>
      </c>
    </row>
    <row r="130" s="2" customFormat="1">
      <c r="A130" s="41"/>
      <c r="B130" s="42"/>
      <c r="C130" s="43"/>
      <c r="D130" s="220" t="s">
        <v>123</v>
      </c>
      <c r="E130" s="43"/>
      <c r="F130" s="221" t="s">
        <v>205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123</v>
      </c>
      <c r="AU130" s="20" t="s">
        <v>121</v>
      </c>
    </row>
    <row r="131" s="14" customFormat="1">
      <c r="A131" s="14"/>
      <c r="B131" s="241"/>
      <c r="C131" s="242"/>
      <c r="D131" s="220" t="s">
        <v>182</v>
      </c>
      <c r="E131" s="242"/>
      <c r="F131" s="244" t="s">
        <v>208</v>
      </c>
      <c r="G131" s="242"/>
      <c r="H131" s="245">
        <v>39.689999999999998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182</v>
      </c>
      <c r="AU131" s="251" t="s">
        <v>121</v>
      </c>
      <c r="AV131" s="14" t="s">
        <v>121</v>
      </c>
      <c r="AW131" s="14" t="s">
        <v>4</v>
      </c>
      <c r="AX131" s="14" t="s">
        <v>79</v>
      </c>
      <c r="AY131" s="251" t="s">
        <v>112</v>
      </c>
    </row>
    <row r="132" s="2" customFormat="1" ht="24.15" customHeight="1">
      <c r="A132" s="41"/>
      <c r="B132" s="42"/>
      <c r="C132" s="207" t="s">
        <v>150</v>
      </c>
      <c r="D132" s="207" t="s">
        <v>115</v>
      </c>
      <c r="E132" s="208" t="s">
        <v>209</v>
      </c>
      <c r="F132" s="209" t="s">
        <v>210</v>
      </c>
      <c r="G132" s="210" t="s">
        <v>178</v>
      </c>
      <c r="H132" s="211">
        <v>8.6400000000000006</v>
      </c>
      <c r="I132" s="212"/>
      <c r="J132" s="213">
        <f>ROUND(I132*H132,2)</f>
        <v>0</v>
      </c>
      <c r="K132" s="209" t="s">
        <v>119</v>
      </c>
      <c r="L132" s="47"/>
      <c r="M132" s="214" t="s">
        <v>19</v>
      </c>
      <c r="N132" s="215" t="s">
        <v>43</v>
      </c>
      <c r="O132" s="87"/>
      <c r="P132" s="216">
        <f>O132*H132</f>
        <v>0</v>
      </c>
      <c r="Q132" s="216">
        <v>0.0117</v>
      </c>
      <c r="R132" s="216">
        <f>Q132*H132</f>
        <v>0.10108800000000001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120</v>
      </c>
      <c r="AT132" s="218" t="s">
        <v>115</v>
      </c>
      <c r="AU132" s="218" t="s">
        <v>121</v>
      </c>
      <c r="AY132" s="20" t="s">
        <v>112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121</v>
      </c>
      <c r="BK132" s="219">
        <f>ROUND(I132*H132,2)</f>
        <v>0</v>
      </c>
      <c r="BL132" s="20" t="s">
        <v>120</v>
      </c>
      <c r="BM132" s="218" t="s">
        <v>211</v>
      </c>
    </row>
    <row r="133" s="2" customFormat="1">
      <c r="A133" s="41"/>
      <c r="B133" s="42"/>
      <c r="C133" s="43"/>
      <c r="D133" s="220" t="s">
        <v>123</v>
      </c>
      <c r="E133" s="43"/>
      <c r="F133" s="221" t="s">
        <v>212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123</v>
      </c>
      <c r="AU133" s="20" t="s">
        <v>121</v>
      </c>
    </row>
    <row r="134" s="2" customFormat="1">
      <c r="A134" s="41"/>
      <c r="B134" s="42"/>
      <c r="C134" s="43"/>
      <c r="D134" s="225" t="s">
        <v>124</v>
      </c>
      <c r="E134" s="43"/>
      <c r="F134" s="226" t="s">
        <v>213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124</v>
      </c>
      <c r="AU134" s="20" t="s">
        <v>121</v>
      </c>
    </row>
    <row r="135" s="13" customFormat="1">
      <c r="A135" s="13"/>
      <c r="B135" s="231"/>
      <c r="C135" s="232"/>
      <c r="D135" s="220" t="s">
        <v>182</v>
      </c>
      <c r="E135" s="233" t="s">
        <v>19</v>
      </c>
      <c r="F135" s="234" t="s">
        <v>185</v>
      </c>
      <c r="G135" s="232"/>
      <c r="H135" s="233" t="s">
        <v>19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182</v>
      </c>
      <c r="AU135" s="240" t="s">
        <v>121</v>
      </c>
      <c r="AV135" s="13" t="s">
        <v>79</v>
      </c>
      <c r="AW135" s="13" t="s">
        <v>32</v>
      </c>
      <c r="AX135" s="13" t="s">
        <v>71</v>
      </c>
      <c r="AY135" s="240" t="s">
        <v>112</v>
      </c>
    </row>
    <row r="136" s="14" customFormat="1">
      <c r="A136" s="14"/>
      <c r="B136" s="241"/>
      <c r="C136" s="242"/>
      <c r="D136" s="220" t="s">
        <v>182</v>
      </c>
      <c r="E136" s="243" t="s">
        <v>19</v>
      </c>
      <c r="F136" s="244" t="s">
        <v>186</v>
      </c>
      <c r="G136" s="242"/>
      <c r="H136" s="245">
        <v>8.6400000000000006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182</v>
      </c>
      <c r="AU136" s="251" t="s">
        <v>121</v>
      </c>
      <c r="AV136" s="14" t="s">
        <v>121</v>
      </c>
      <c r="AW136" s="14" t="s">
        <v>32</v>
      </c>
      <c r="AX136" s="14" t="s">
        <v>79</v>
      </c>
      <c r="AY136" s="251" t="s">
        <v>112</v>
      </c>
    </row>
    <row r="137" s="2" customFormat="1" ht="16.5" customHeight="1">
      <c r="A137" s="41"/>
      <c r="B137" s="42"/>
      <c r="C137" s="263" t="s">
        <v>214</v>
      </c>
      <c r="D137" s="263" t="s">
        <v>203</v>
      </c>
      <c r="E137" s="264" t="s">
        <v>215</v>
      </c>
      <c r="F137" s="265" t="s">
        <v>216</v>
      </c>
      <c r="G137" s="266" t="s">
        <v>178</v>
      </c>
      <c r="H137" s="267">
        <v>9.0719999999999992</v>
      </c>
      <c r="I137" s="268"/>
      <c r="J137" s="269">
        <f>ROUND(I137*H137,2)</f>
        <v>0</v>
      </c>
      <c r="K137" s="265" t="s">
        <v>119</v>
      </c>
      <c r="L137" s="270"/>
      <c r="M137" s="271" t="s">
        <v>19</v>
      </c>
      <c r="N137" s="272" t="s">
        <v>43</v>
      </c>
      <c r="O137" s="87"/>
      <c r="P137" s="216">
        <f>O137*H137</f>
        <v>0</v>
      </c>
      <c r="Q137" s="216">
        <v>0.021999999999999999</v>
      </c>
      <c r="R137" s="216">
        <f>Q137*H137</f>
        <v>0.19958399999999998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206</v>
      </c>
      <c r="AT137" s="218" t="s">
        <v>203</v>
      </c>
      <c r="AU137" s="218" t="s">
        <v>121</v>
      </c>
      <c r="AY137" s="20" t="s">
        <v>112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121</v>
      </c>
      <c r="BK137" s="219">
        <f>ROUND(I137*H137,2)</f>
        <v>0</v>
      </c>
      <c r="BL137" s="20" t="s">
        <v>120</v>
      </c>
      <c r="BM137" s="218" t="s">
        <v>217</v>
      </c>
    </row>
    <row r="138" s="2" customFormat="1">
      <c r="A138" s="41"/>
      <c r="B138" s="42"/>
      <c r="C138" s="43"/>
      <c r="D138" s="220" t="s">
        <v>123</v>
      </c>
      <c r="E138" s="43"/>
      <c r="F138" s="221" t="s">
        <v>216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123</v>
      </c>
      <c r="AU138" s="20" t="s">
        <v>121</v>
      </c>
    </row>
    <row r="139" s="14" customFormat="1">
      <c r="A139" s="14"/>
      <c r="B139" s="241"/>
      <c r="C139" s="242"/>
      <c r="D139" s="220" t="s">
        <v>182</v>
      </c>
      <c r="E139" s="242"/>
      <c r="F139" s="244" t="s">
        <v>218</v>
      </c>
      <c r="G139" s="242"/>
      <c r="H139" s="245">
        <v>9.0719999999999992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182</v>
      </c>
      <c r="AU139" s="251" t="s">
        <v>121</v>
      </c>
      <c r="AV139" s="14" t="s">
        <v>121</v>
      </c>
      <c r="AW139" s="14" t="s">
        <v>4</v>
      </c>
      <c r="AX139" s="14" t="s">
        <v>79</v>
      </c>
      <c r="AY139" s="251" t="s">
        <v>112</v>
      </c>
    </row>
    <row r="140" s="2" customFormat="1" ht="16.5" customHeight="1">
      <c r="A140" s="41"/>
      <c r="B140" s="42"/>
      <c r="C140" s="207" t="s">
        <v>206</v>
      </c>
      <c r="D140" s="207" t="s">
        <v>115</v>
      </c>
      <c r="E140" s="208" t="s">
        <v>219</v>
      </c>
      <c r="F140" s="209" t="s">
        <v>220</v>
      </c>
      <c r="G140" s="210" t="s">
        <v>178</v>
      </c>
      <c r="H140" s="211">
        <v>413.49000000000001</v>
      </c>
      <c r="I140" s="212"/>
      <c r="J140" s="213">
        <f>ROUND(I140*H140,2)</f>
        <v>0</v>
      </c>
      <c r="K140" s="209" t="s">
        <v>119</v>
      </c>
      <c r="L140" s="47"/>
      <c r="M140" s="214" t="s">
        <v>19</v>
      </c>
      <c r="N140" s="215" t="s">
        <v>43</v>
      </c>
      <c r="O140" s="87"/>
      <c r="P140" s="216">
        <f>O140*H140</f>
        <v>0</v>
      </c>
      <c r="Q140" s="216">
        <v>0.0043800000000000002</v>
      </c>
      <c r="R140" s="216">
        <f>Q140*H140</f>
        <v>1.8110862000000001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120</v>
      </c>
      <c r="AT140" s="218" t="s">
        <v>115</v>
      </c>
      <c r="AU140" s="218" t="s">
        <v>121</v>
      </c>
      <c r="AY140" s="20" t="s">
        <v>112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121</v>
      </c>
      <c r="BK140" s="219">
        <f>ROUND(I140*H140,2)</f>
        <v>0</v>
      </c>
      <c r="BL140" s="20" t="s">
        <v>120</v>
      </c>
      <c r="BM140" s="218" t="s">
        <v>221</v>
      </c>
    </row>
    <row r="141" s="2" customFormat="1">
      <c r="A141" s="41"/>
      <c r="B141" s="42"/>
      <c r="C141" s="43"/>
      <c r="D141" s="220" t="s">
        <v>123</v>
      </c>
      <c r="E141" s="43"/>
      <c r="F141" s="221" t="s">
        <v>222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123</v>
      </c>
      <c r="AU141" s="20" t="s">
        <v>121</v>
      </c>
    </row>
    <row r="142" s="2" customFormat="1">
      <c r="A142" s="41"/>
      <c r="B142" s="42"/>
      <c r="C142" s="43"/>
      <c r="D142" s="225" t="s">
        <v>124</v>
      </c>
      <c r="E142" s="43"/>
      <c r="F142" s="226" t="s">
        <v>223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124</v>
      </c>
      <c r="AU142" s="20" t="s">
        <v>121</v>
      </c>
    </row>
    <row r="143" s="14" customFormat="1">
      <c r="A143" s="14"/>
      <c r="B143" s="241"/>
      <c r="C143" s="242"/>
      <c r="D143" s="220" t="s">
        <v>182</v>
      </c>
      <c r="E143" s="243" t="s">
        <v>19</v>
      </c>
      <c r="F143" s="244" t="s">
        <v>224</v>
      </c>
      <c r="G143" s="242"/>
      <c r="H143" s="245">
        <v>413.49000000000001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182</v>
      </c>
      <c r="AU143" s="251" t="s">
        <v>121</v>
      </c>
      <c r="AV143" s="14" t="s">
        <v>121</v>
      </c>
      <c r="AW143" s="14" t="s">
        <v>32</v>
      </c>
      <c r="AX143" s="14" t="s">
        <v>79</v>
      </c>
      <c r="AY143" s="251" t="s">
        <v>112</v>
      </c>
    </row>
    <row r="144" s="2" customFormat="1" ht="16.5" customHeight="1">
      <c r="A144" s="41"/>
      <c r="B144" s="42"/>
      <c r="C144" s="207" t="s">
        <v>225</v>
      </c>
      <c r="D144" s="207" t="s">
        <v>115</v>
      </c>
      <c r="E144" s="208" t="s">
        <v>226</v>
      </c>
      <c r="F144" s="209" t="s">
        <v>227</v>
      </c>
      <c r="G144" s="210" t="s">
        <v>178</v>
      </c>
      <c r="H144" s="211">
        <v>18.146999999999998</v>
      </c>
      <c r="I144" s="212"/>
      <c r="J144" s="213">
        <f>ROUND(I144*H144,2)</f>
        <v>0</v>
      </c>
      <c r="K144" s="209" t="s">
        <v>119</v>
      </c>
      <c r="L144" s="47"/>
      <c r="M144" s="214" t="s">
        <v>19</v>
      </c>
      <c r="N144" s="215" t="s">
        <v>43</v>
      </c>
      <c r="O144" s="87"/>
      <c r="P144" s="216">
        <f>O144*H144</f>
        <v>0</v>
      </c>
      <c r="Q144" s="216">
        <v>0.00018000000000000001</v>
      </c>
      <c r="R144" s="216">
        <f>Q144*H144</f>
        <v>0.0032664600000000001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120</v>
      </c>
      <c r="AT144" s="218" t="s">
        <v>115</v>
      </c>
      <c r="AU144" s="218" t="s">
        <v>121</v>
      </c>
      <c r="AY144" s="20" t="s">
        <v>112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121</v>
      </c>
      <c r="BK144" s="219">
        <f>ROUND(I144*H144,2)</f>
        <v>0</v>
      </c>
      <c r="BL144" s="20" t="s">
        <v>120</v>
      </c>
      <c r="BM144" s="218" t="s">
        <v>228</v>
      </c>
    </row>
    <row r="145" s="2" customFormat="1">
      <c r="A145" s="41"/>
      <c r="B145" s="42"/>
      <c r="C145" s="43"/>
      <c r="D145" s="220" t="s">
        <v>123</v>
      </c>
      <c r="E145" s="43"/>
      <c r="F145" s="221" t="s">
        <v>229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123</v>
      </c>
      <c r="AU145" s="20" t="s">
        <v>121</v>
      </c>
    </row>
    <row r="146" s="2" customFormat="1">
      <c r="A146" s="41"/>
      <c r="B146" s="42"/>
      <c r="C146" s="43"/>
      <c r="D146" s="225" t="s">
        <v>124</v>
      </c>
      <c r="E146" s="43"/>
      <c r="F146" s="226" t="s">
        <v>230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124</v>
      </c>
      <c r="AU146" s="20" t="s">
        <v>121</v>
      </c>
    </row>
    <row r="147" s="13" customFormat="1">
      <c r="A147" s="13"/>
      <c r="B147" s="231"/>
      <c r="C147" s="232"/>
      <c r="D147" s="220" t="s">
        <v>182</v>
      </c>
      <c r="E147" s="233" t="s">
        <v>19</v>
      </c>
      <c r="F147" s="234" t="s">
        <v>231</v>
      </c>
      <c r="G147" s="232"/>
      <c r="H147" s="233" t="s">
        <v>19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182</v>
      </c>
      <c r="AU147" s="240" t="s">
        <v>121</v>
      </c>
      <c r="AV147" s="13" t="s">
        <v>79</v>
      </c>
      <c r="AW147" s="13" t="s">
        <v>32</v>
      </c>
      <c r="AX147" s="13" t="s">
        <v>71</v>
      </c>
      <c r="AY147" s="240" t="s">
        <v>112</v>
      </c>
    </row>
    <row r="148" s="14" customFormat="1">
      <c r="A148" s="14"/>
      <c r="B148" s="241"/>
      <c r="C148" s="242"/>
      <c r="D148" s="220" t="s">
        <v>182</v>
      </c>
      <c r="E148" s="243" t="s">
        <v>19</v>
      </c>
      <c r="F148" s="244" t="s">
        <v>232</v>
      </c>
      <c r="G148" s="242"/>
      <c r="H148" s="245">
        <v>10.752000000000001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182</v>
      </c>
      <c r="AU148" s="251" t="s">
        <v>121</v>
      </c>
      <c r="AV148" s="14" t="s">
        <v>121</v>
      </c>
      <c r="AW148" s="14" t="s">
        <v>32</v>
      </c>
      <c r="AX148" s="14" t="s">
        <v>71</v>
      </c>
      <c r="AY148" s="251" t="s">
        <v>112</v>
      </c>
    </row>
    <row r="149" s="13" customFormat="1">
      <c r="A149" s="13"/>
      <c r="B149" s="231"/>
      <c r="C149" s="232"/>
      <c r="D149" s="220" t="s">
        <v>182</v>
      </c>
      <c r="E149" s="233" t="s">
        <v>19</v>
      </c>
      <c r="F149" s="234" t="s">
        <v>233</v>
      </c>
      <c r="G149" s="232"/>
      <c r="H149" s="233" t="s">
        <v>19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182</v>
      </c>
      <c r="AU149" s="240" t="s">
        <v>121</v>
      </c>
      <c r="AV149" s="13" t="s">
        <v>79</v>
      </c>
      <c r="AW149" s="13" t="s">
        <v>32</v>
      </c>
      <c r="AX149" s="13" t="s">
        <v>71</v>
      </c>
      <c r="AY149" s="240" t="s">
        <v>112</v>
      </c>
    </row>
    <row r="150" s="14" customFormat="1">
      <c r="A150" s="14"/>
      <c r="B150" s="241"/>
      <c r="C150" s="242"/>
      <c r="D150" s="220" t="s">
        <v>182</v>
      </c>
      <c r="E150" s="243" t="s">
        <v>19</v>
      </c>
      <c r="F150" s="244" t="s">
        <v>234</v>
      </c>
      <c r="G150" s="242"/>
      <c r="H150" s="245">
        <v>7.3949999999999996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182</v>
      </c>
      <c r="AU150" s="251" t="s">
        <v>121</v>
      </c>
      <c r="AV150" s="14" t="s">
        <v>121</v>
      </c>
      <c r="AW150" s="14" t="s">
        <v>32</v>
      </c>
      <c r="AX150" s="14" t="s">
        <v>71</v>
      </c>
      <c r="AY150" s="251" t="s">
        <v>112</v>
      </c>
    </row>
    <row r="151" s="15" customFormat="1">
      <c r="A151" s="15"/>
      <c r="B151" s="252"/>
      <c r="C151" s="253"/>
      <c r="D151" s="220" t="s">
        <v>182</v>
      </c>
      <c r="E151" s="254" t="s">
        <v>19</v>
      </c>
      <c r="F151" s="255" t="s">
        <v>187</v>
      </c>
      <c r="G151" s="253"/>
      <c r="H151" s="256">
        <v>18.146999999999998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182</v>
      </c>
      <c r="AU151" s="262" t="s">
        <v>121</v>
      </c>
      <c r="AV151" s="15" t="s">
        <v>120</v>
      </c>
      <c r="AW151" s="15" t="s">
        <v>32</v>
      </c>
      <c r="AX151" s="15" t="s">
        <v>79</v>
      </c>
      <c r="AY151" s="262" t="s">
        <v>112</v>
      </c>
    </row>
    <row r="152" s="2" customFormat="1" ht="16.5" customHeight="1">
      <c r="A152" s="41"/>
      <c r="B152" s="42"/>
      <c r="C152" s="207" t="s">
        <v>235</v>
      </c>
      <c r="D152" s="207" t="s">
        <v>115</v>
      </c>
      <c r="E152" s="208" t="s">
        <v>236</v>
      </c>
      <c r="F152" s="209" t="s">
        <v>237</v>
      </c>
      <c r="G152" s="210" t="s">
        <v>178</v>
      </c>
      <c r="H152" s="211">
        <v>18.146999999999998</v>
      </c>
      <c r="I152" s="212"/>
      <c r="J152" s="213">
        <f>ROUND(I152*H152,2)</f>
        <v>0</v>
      </c>
      <c r="K152" s="209" t="s">
        <v>119</v>
      </c>
      <c r="L152" s="47"/>
      <c r="M152" s="214" t="s">
        <v>19</v>
      </c>
      <c r="N152" s="215" t="s">
        <v>43</v>
      </c>
      <c r="O152" s="87"/>
      <c r="P152" s="216">
        <f>O152*H152</f>
        <v>0</v>
      </c>
      <c r="Q152" s="216">
        <v>0.0057000000000000002</v>
      </c>
      <c r="R152" s="216">
        <f>Q152*H152</f>
        <v>0.1034379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120</v>
      </c>
      <c r="AT152" s="218" t="s">
        <v>115</v>
      </c>
      <c r="AU152" s="218" t="s">
        <v>121</v>
      </c>
      <c r="AY152" s="20" t="s">
        <v>112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121</v>
      </c>
      <c r="BK152" s="219">
        <f>ROUND(I152*H152,2)</f>
        <v>0</v>
      </c>
      <c r="BL152" s="20" t="s">
        <v>120</v>
      </c>
      <c r="BM152" s="218" t="s">
        <v>238</v>
      </c>
    </row>
    <row r="153" s="2" customFormat="1">
      <c r="A153" s="41"/>
      <c r="B153" s="42"/>
      <c r="C153" s="43"/>
      <c r="D153" s="220" t="s">
        <v>123</v>
      </c>
      <c r="E153" s="43"/>
      <c r="F153" s="221" t="s">
        <v>239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123</v>
      </c>
      <c r="AU153" s="20" t="s">
        <v>121</v>
      </c>
    </row>
    <row r="154" s="2" customFormat="1">
      <c r="A154" s="41"/>
      <c r="B154" s="42"/>
      <c r="C154" s="43"/>
      <c r="D154" s="225" t="s">
        <v>124</v>
      </c>
      <c r="E154" s="43"/>
      <c r="F154" s="226" t="s">
        <v>240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124</v>
      </c>
      <c r="AU154" s="20" t="s">
        <v>121</v>
      </c>
    </row>
    <row r="155" s="13" customFormat="1">
      <c r="A155" s="13"/>
      <c r="B155" s="231"/>
      <c r="C155" s="232"/>
      <c r="D155" s="220" t="s">
        <v>182</v>
      </c>
      <c r="E155" s="233" t="s">
        <v>19</v>
      </c>
      <c r="F155" s="234" t="s">
        <v>231</v>
      </c>
      <c r="G155" s="232"/>
      <c r="H155" s="233" t="s">
        <v>19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182</v>
      </c>
      <c r="AU155" s="240" t="s">
        <v>121</v>
      </c>
      <c r="AV155" s="13" t="s">
        <v>79</v>
      </c>
      <c r="AW155" s="13" t="s">
        <v>32</v>
      </c>
      <c r="AX155" s="13" t="s">
        <v>71</v>
      </c>
      <c r="AY155" s="240" t="s">
        <v>112</v>
      </c>
    </row>
    <row r="156" s="14" customFormat="1">
      <c r="A156" s="14"/>
      <c r="B156" s="241"/>
      <c r="C156" s="242"/>
      <c r="D156" s="220" t="s">
        <v>182</v>
      </c>
      <c r="E156" s="243" t="s">
        <v>19</v>
      </c>
      <c r="F156" s="244" t="s">
        <v>232</v>
      </c>
      <c r="G156" s="242"/>
      <c r="H156" s="245">
        <v>10.752000000000001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182</v>
      </c>
      <c r="AU156" s="251" t="s">
        <v>121</v>
      </c>
      <c r="AV156" s="14" t="s">
        <v>121</v>
      </c>
      <c r="AW156" s="14" t="s">
        <v>32</v>
      </c>
      <c r="AX156" s="14" t="s">
        <v>71</v>
      </c>
      <c r="AY156" s="251" t="s">
        <v>112</v>
      </c>
    </row>
    <row r="157" s="13" customFormat="1">
      <c r="A157" s="13"/>
      <c r="B157" s="231"/>
      <c r="C157" s="232"/>
      <c r="D157" s="220" t="s">
        <v>182</v>
      </c>
      <c r="E157" s="233" t="s">
        <v>19</v>
      </c>
      <c r="F157" s="234" t="s">
        <v>233</v>
      </c>
      <c r="G157" s="232"/>
      <c r="H157" s="233" t="s">
        <v>19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182</v>
      </c>
      <c r="AU157" s="240" t="s">
        <v>121</v>
      </c>
      <c r="AV157" s="13" t="s">
        <v>79</v>
      </c>
      <c r="AW157" s="13" t="s">
        <v>32</v>
      </c>
      <c r="AX157" s="13" t="s">
        <v>71</v>
      </c>
      <c r="AY157" s="240" t="s">
        <v>112</v>
      </c>
    </row>
    <row r="158" s="14" customFormat="1">
      <c r="A158" s="14"/>
      <c r="B158" s="241"/>
      <c r="C158" s="242"/>
      <c r="D158" s="220" t="s">
        <v>182</v>
      </c>
      <c r="E158" s="243" t="s">
        <v>19</v>
      </c>
      <c r="F158" s="244" t="s">
        <v>234</v>
      </c>
      <c r="G158" s="242"/>
      <c r="H158" s="245">
        <v>7.3949999999999996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182</v>
      </c>
      <c r="AU158" s="251" t="s">
        <v>121</v>
      </c>
      <c r="AV158" s="14" t="s">
        <v>121</v>
      </c>
      <c r="AW158" s="14" t="s">
        <v>32</v>
      </c>
      <c r="AX158" s="14" t="s">
        <v>71</v>
      </c>
      <c r="AY158" s="251" t="s">
        <v>112</v>
      </c>
    </row>
    <row r="159" s="15" customFormat="1">
      <c r="A159" s="15"/>
      <c r="B159" s="252"/>
      <c r="C159" s="253"/>
      <c r="D159" s="220" t="s">
        <v>182</v>
      </c>
      <c r="E159" s="254" t="s">
        <v>19</v>
      </c>
      <c r="F159" s="255" t="s">
        <v>187</v>
      </c>
      <c r="G159" s="253"/>
      <c r="H159" s="256">
        <v>18.146999999999998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2" t="s">
        <v>182</v>
      </c>
      <c r="AU159" s="262" t="s">
        <v>121</v>
      </c>
      <c r="AV159" s="15" t="s">
        <v>120</v>
      </c>
      <c r="AW159" s="15" t="s">
        <v>32</v>
      </c>
      <c r="AX159" s="15" t="s">
        <v>79</v>
      </c>
      <c r="AY159" s="262" t="s">
        <v>112</v>
      </c>
    </row>
    <row r="160" s="2" customFormat="1" ht="16.5" customHeight="1">
      <c r="A160" s="41"/>
      <c r="B160" s="42"/>
      <c r="C160" s="207" t="s">
        <v>241</v>
      </c>
      <c r="D160" s="207" t="s">
        <v>115</v>
      </c>
      <c r="E160" s="208" t="s">
        <v>242</v>
      </c>
      <c r="F160" s="209" t="s">
        <v>243</v>
      </c>
      <c r="G160" s="210" t="s">
        <v>178</v>
      </c>
      <c r="H160" s="211">
        <v>395.34300000000002</v>
      </c>
      <c r="I160" s="212"/>
      <c r="J160" s="213">
        <f>ROUND(I160*H160,2)</f>
        <v>0</v>
      </c>
      <c r="K160" s="209" t="s">
        <v>119</v>
      </c>
      <c r="L160" s="47"/>
      <c r="M160" s="214" t="s">
        <v>19</v>
      </c>
      <c r="N160" s="215" t="s">
        <v>43</v>
      </c>
      <c r="O160" s="87"/>
      <c r="P160" s="216">
        <f>O160*H160</f>
        <v>0</v>
      </c>
      <c r="Q160" s="216">
        <v>0.00013999999999999999</v>
      </c>
      <c r="R160" s="216">
        <f>Q160*H160</f>
        <v>0.055348019999999998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120</v>
      </c>
      <c r="AT160" s="218" t="s">
        <v>115</v>
      </c>
      <c r="AU160" s="218" t="s">
        <v>121</v>
      </c>
      <c r="AY160" s="20" t="s">
        <v>112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121</v>
      </c>
      <c r="BK160" s="219">
        <f>ROUND(I160*H160,2)</f>
        <v>0</v>
      </c>
      <c r="BL160" s="20" t="s">
        <v>120</v>
      </c>
      <c r="BM160" s="218" t="s">
        <v>244</v>
      </c>
    </row>
    <row r="161" s="2" customFormat="1">
      <c r="A161" s="41"/>
      <c r="B161" s="42"/>
      <c r="C161" s="43"/>
      <c r="D161" s="220" t="s">
        <v>123</v>
      </c>
      <c r="E161" s="43"/>
      <c r="F161" s="221" t="s">
        <v>245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123</v>
      </c>
      <c r="AU161" s="20" t="s">
        <v>121</v>
      </c>
    </row>
    <row r="162" s="2" customFormat="1">
      <c r="A162" s="41"/>
      <c r="B162" s="42"/>
      <c r="C162" s="43"/>
      <c r="D162" s="225" t="s">
        <v>124</v>
      </c>
      <c r="E162" s="43"/>
      <c r="F162" s="226" t="s">
        <v>246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124</v>
      </c>
      <c r="AU162" s="20" t="s">
        <v>121</v>
      </c>
    </row>
    <row r="163" s="13" customFormat="1">
      <c r="A163" s="13"/>
      <c r="B163" s="231"/>
      <c r="C163" s="232"/>
      <c r="D163" s="220" t="s">
        <v>182</v>
      </c>
      <c r="E163" s="233" t="s">
        <v>19</v>
      </c>
      <c r="F163" s="234" t="s">
        <v>247</v>
      </c>
      <c r="G163" s="232"/>
      <c r="H163" s="233" t="s">
        <v>19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182</v>
      </c>
      <c r="AU163" s="240" t="s">
        <v>121</v>
      </c>
      <c r="AV163" s="13" t="s">
        <v>79</v>
      </c>
      <c r="AW163" s="13" t="s">
        <v>32</v>
      </c>
      <c r="AX163" s="13" t="s">
        <v>71</v>
      </c>
      <c r="AY163" s="240" t="s">
        <v>112</v>
      </c>
    </row>
    <row r="164" s="14" customFormat="1">
      <c r="A164" s="14"/>
      <c r="B164" s="241"/>
      <c r="C164" s="242"/>
      <c r="D164" s="220" t="s">
        <v>182</v>
      </c>
      <c r="E164" s="243" t="s">
        <v>19</v>
      </c>
      <c r="F164" s="244" t="s">
        <v>248</v>
      </c>
      <c r="G164" s="242"/>
      <c r="H164" s="245">
        <v>216.85499999999999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182</v>
      </c>
      <c r="AU164" s="251" t="s">
        <v>121</v>
      </c>
      <c r="AV164" s="14" t="s">
        <v>121</v>
      </c>
      <c r="AW164" s="14" t="s">
        <v>32</v>
      </c>
      <c r="AX164" s="14" t="s">
        <v>71</v>
      </c>
      <c r="AY164" s="251" t="s">
        <v>112</v>
      </c>
    </row>
    <row r="165" s="13" customFormat="1">
      <c r="A165" s="13"/>
      <c r="B165" s="231"/>
      <c r="C165" s="232"/>
      <c r="D165" s="220" t="s">
        <v>182</v>
      </c>
      <c r="E165" s="233" t="s">
        <v>19</v>
      </c>
      <c r="F165" s="234" t="s">
        <v>249</v>
      </c>
      <c r="G165" s="232"/>
      <c r="H165" s="233" t="s">
        <v>19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182</v>
      </c>
      <c r="AU165" s="240" t="s">
        <v>121</v>
      </c>
      <c r="AV165" s="13" t="s">
        <v>79</v>
      </c>
      <c r="AW165" s="13" t="s">
        <v>32</v>
      </c>
      <c r="AX165" s="13" t="s">
        <v>71</v>
      </c>
      <c r="AY165" s="240" t="s">
        <v>112</v>
      </c>
    </row>
    <row r="166" s="14" customFormat="1">
      <c r="A166" s="14"/>
      <c r="B166" s="241"/>
      <c r="C166" s="242"/>
      <c r="D166" s="220" t="s">
        <v>182</v>
      </c>
      <c r="E166" s="243" t="s">
        <v>19</v>
      </c>
      <c r="F166" s="244" t="s">
        <v>250</v>
      </c>
      <c r="G166" s="242"/>
      <c r="H166" s="245">
        <v>28.079999999999998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182</v>
      </c>
      <c r="AU166" s="251" t="s">
        <v>121</v>
      </c>
      <c r="AV166" s="14" t="s">
        <v>121</v>
      </c>
      <c r="AW166" s="14" t="s">
        <v>32</v>
      </c>
      <c r="AX166" s="14" t="s">
        <v>71</v>
      </c>
      <c r="AY166" s="251" t="s">
        <v>112</v>
      </c>
    </row>
    <row r="167" s="13" customFormat="1">
      <c r="A167" s="13"/>
      <c r="B167" s="231"/>
      <c r="C167" s="232"/>
      <c r="D167" s="220" t="s">
        <v>182</v>
      </c>
      <c r="E167" s="233" t="s">
        <v>19</v>
      </c>
      <c r="F167" s="234" t="s">
        <v>251</v>
      </c>
      <c r="G167" s="232"/>
      <c r="H167" s="233" t="s">
        <v>19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182</v>
      </c>
      <c r="AU167" s="240" t="s">
        <v>121</v>
      </c>
      <c r="AV167" s="13" t="s">
        <v>79</v>
      </c>
      <c r="AW167" s="13" t="s">
        <v>32</v>
      </c>
      <c r="AX167" s="13" t="s">
        <v>71</v>
      </c>
      <c r="AY167" s="240" t="s">
        <v>112</v>
      </c>
    </row>
    <row r="168" s="14" customFormat="1">
      <c r="A168" s="14"/>
      <c r="B168" s="241"/>
      <c r="C168" s="242"/>
      <c r="D168" s="220" t="s">
        <v>182</v>
      </c>
      <c r="E168" s="243" t="s">
        <v>19</v>
      </c>
      <c r="F168" s="244" t="s">
        <v>252</v>
      </c>
      <c r="G168" s="242"/>
      <c r="H168" s="245">
        <v>129.34800000000001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182</v>
      </c>
      <c r="AU168" s="251" t="s">
        <v>121</v>
      </c>
      <c r="AV168" s="14" t="s">
        <v>121</v>
      </c>
      <c r="AW168" s="14" t="s">
        <v>32</v>
      </c>
      <c r="AX168" s="14" t="s">
        <v>71</v>
      </c>
      <c r="AY168" s="251" t="s">
        <v>112</v>
      </c>
    </row>
    <row r="169" s="13" customFormat="1">
      <c r="A169" s="13"/>
      <c r="B169" s="231"/>
      <c r="C169" s="232"/>
      <c r="D169" s="220" t="s">
        <v>182</v>
      </c>
      <c r="E169" s="233" t="s">
        <v>19</v>
      </c>
      <c r="F169" s="234" t="s">
        <v>253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182</v>
      </c>
      <c r="AU169" s="240" t="s">
        <v>121</v>
      </c>
      <c r="AV169" s="13" t="s">
        <v>79</v>
      </c>
      <c r="AW169" s="13" t="s">
        <v>32</v>
      </c>
      <c r="AX169" s="13" t="s">
        <v>71</v>
      </c>
      <c r="AY169" s="240" t="s">
        <v>112</v>
      </c>
    </row>
    <row r="170" s="14" customFormat="1">
      <c r="A170" s="14"/>
      <c r="B170" s="241"/>
      <c r="C170" s="242"/>
      <c r="D170" s="220" t="s">
        <v>182</v>
      </c>
      <c r="E170" s="243" t="s">
        <v>19</v>
      </c>
      <c r="F170" s="244" t="s">
        <v>254</v>
      </c>
      <c r="G170" s="242"/>
      <c r="H170" s="245">
        <v>21.059999999999999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182</v>
      </c>
      <c r="AU170" s="251" t="s">
        <v>121</v>
      </c>
      <c r="AV170" s="14" t="s">
        <v>121</v>
      </c>
      <c r="AW170" s="14" t="s">
        <v>32</v>
      </c>
      <c r="AX170" s="14" t="s">
        <v>71</v>
      </c>
      <c r="AY170" s="251" t="s">
        <v>112</v>
      </c>
    </row>
    <row r="171" s="15" customFormat="1">
      <c r="A171" s="15"/>
      <c r="B171" s="252"/>
      <c r="C171" s="253"/>
      <c r="D171" s="220" t="s">
        <v>182</v>
      </c>
      <c r="E171" s="254" t="s">
        <v>19</v>
      </c>
      <c r="F171" s="255" t="s">
        <v>187</v>
      </c>
      <c r="G171" s="253"/>
      <c r="H171" s="256">
        <v>395.34300000000002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182</v>
      </c>
      <c r="AU171" s="262" t="s">
        <v>121</v>
      </c>
      <c r="AV171" s="15" t="s">
        <v>120</v>
      </c>
      <c r="AW171" s="15" t="s">
        <v>32</v>
      </c>
      <c r="AX171" s="15" t="s">
        <v>79</v>
      </c>
      <c r="AY171" s="262" t="s">
        <v>112</v>
      </c>
    </row>
    <row r="172" s="2" customFormat="1" ht="16.5" customHeight="1">
      <c r="A172" s="41"/>
      <c r="B172" s="42"/>
      <c r="C172" s="207" t="s">
        <v>8</v>
      </c>
      <c r="D172" s="207" t="s">
        <v>115</v>
      </c>
      <c r="E172" s="208" t="s">
        <v>255</v>
      </c>
      <c r="F172" s="209" t="s">
        <v>256</v>
      </c>
      <c r="G172" s="210" t="s">
        <v>178</v>
      </c>
      <c r="H172" s="211">
        <v>395.34300000000002</v>
      </c>
      <c r="I172" s="212"/>
      <c r="J172" s="213">
        <f>ROUND(I172*H172,2)</f>
        <v>0</v>
      </c>
      <c r="K172" s="209" t="s">
        <v>119</v>
      </c>
      <c r="L172" s="47"/>
      <c r="M172" s="214" t="s">
        <v>19</v>
      </c>
      <c r="N172" s="215" t="s">
        <v>43</v>
      </c>
      <c r="O172" s="87"/>
      <c r="P172" s="216">
        <f>O172*H172</f>
        <v>0</v>
      </c>
      <c r="Q172" s="216">
        <v>0.0028500000000000001</v>
      </c>
      <c r="R172" s="216">
        <f>Q172*H172</f>
        <v>1.12672755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120</v>
      </c>
      <c r="AT172" s="218" t="s">
        <v>115</v>
      </c>
      <c r="AU172" s="218" t="s">
        <v>121</v>
      </c>
      <c r="AY172" s="20" t="s">
        <v>112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121</v>
      </c>
      <c r="BK172" s="219">
        <f>ROUND(I172*H172,2)</f>
        <v>0</v>
      </c>
      <c r="BL172" s="20" t="s">
        <v>120</v>
      </c>
      <c r="BM172" s="218" t="s">
        <v>257</v>
      </c>
    </row>
    <row r="173" s="2" customFormat="1">
      <c r="A173" s="41"/>
      <c r="B173" s="42"/>
      <c r="C173" s="43"/>
      <c r="D173" s="220" t="s">
        <v>123</v>
      </c>
      <c r="E173" s="43"/>
      <c r="F173" s="221" t="s">
        <v>258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123</v>
      </c>
      <c r="AU173" s="20" t="s">
        <v>121</v>
      </c>
    </row>
    <row r="174" s="2" customFormat="1">
      <c r="A174" s="41"/>
      <c r="B174" s="42"/>
      <c r="C174" s="43"/>
      <c r="D174" s="225" t="s">
        <v>124</v>
      </c>
      <c r="E174" s="43"/>
      <c r="F174" s="226" t="s">
        <v>259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124</v>
      </c>
      <c r="AU174" s="20" t="s">
        <v>121</v>
      </c>
    </row>
    <row r="175" s="13" customFormat="1">
      <c r="A175" s="13"/>
      <c r="B175" s="231"/>
      <c r="C175" s="232"/>
      <c r="D175" s="220" t="s">
        <v>182</v>
      </c>
      <c r="E175" s="233" t="s">
        <v>19</v>
      </c>
      <c r="F175" s="234" t="s">
        <v>247</v>
      </c>
      <c r="G175" s="232"/>
      <c r="H175" s="233" t="s">
        <v>19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182</v>
      </c>
      <c r="AU175" s="240" t="s">
        <v>121</v>
      </c>
      <c r="AV175" s="13" t="s">
        <v>79</v>
      </c>
      <c r="AW175" s="13" t="s">
        <v>32</v>
      </c>
      <c r="AX175" s="13" t="s">
        <v>71</v>
      </c>
      <c r="AY175" s="240" t="s">
        <v>112</v>
      </c>
    </row>
    <row r="176" s="14" customFormat="1">
      <c r="A176" s="14"/>
      <c r="B176" s="241"/>
      <c r="C176" s="242"/>
      <c r="D176" s="220" t="s">
        <v>182</v>
      </c>
      <c r="E176" s="243" t="s">
        <v>19</v>
      </c>
      <c r="F176" s="244" t="s">
        <v>248</v>
      </c>
      <c r="G176" s="242"/>
      <c r="H176" s="245">
        <v>216.85499999999999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182</v>
      </c>
      <c r="AU176" s="251" t="s">
        <v>121</v>
      </c>
      <c r="AV176" s="14" t="s">
        <v>121</v>
      </c>
      <c r="AW176" s="14" t="s">
        <v>32</v>
      </c>
      <c r="AX176" s="14" t="s">
        <v>71</v>
      </c>
      <c r="AY176" s="251" t="s">
        <v>112</v>
      </c>
    </row>
    <row r="177" s="13" customFormat="1">
      <c r="A177" s="13"/>
      <c r="B177" s="231"/>
      <c r="C177" s="232"/>
      <c r="D177" s="220" t="s">
        <v>182</v>
      </c>
      <c r="E177" s="233" t="s">
        <v>19</v>
      </c>
      <c r="F177" s="234" t="s">
        <v>249</v>
      </c>
      <c r="G177" s="232"/>
      <c r="H177" s="233" t="s">
        <v>19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182</v>
      </c>
      <c r="AU177" s="240" t="s">
        <v>121</v>
      </c>
      <c r="AV177" s="13" t="s">
        <v>79</v>
      </c>
      <c r="AW177" s="13" t="s">
        <v>32</v>
      </c>
      <c r="AX177" s="13" t="s">
        <v>71</v>
      </c>
      <c r="AY177" s="240" t="s">
        <v>112</v>
      </c>
    </row>
    <row r="178" s="14" customFormat="1">
      <c r="A178" s="14"/>
      <c r="B178" s="241"/>
      <c r="C178" s="242"/>
      <c r="D178" s="220" t="s">
        <v>182</v>
      </c>
      <c r="E178" s="243" t="s">
        <v>19</v>
      </c>
      <c r="F178" s="244" t="s">
        <v>250</v>
      </c>
      <c r="G178" s="242"/>
      <c r="H178" s="245">
        <v>28.079999999999998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182</v>
      </c>
      <c r="AU178" s="251" t="s">
        <v>121</v>
      </c>
      <c r="AV178" s="14" t="s">
        <v>121</v>
      </c>
      <c r="AW178" s="14" t="s">
        <v>32</v>
      </c>
      <c r="AX178" s="14" t="s">
        <v>71</v>
      </c>
      <c r="AY178" s="251" t="s">
        <v>112</v>
      </c>
    </row>
    <row r="179" s="13" customFormat="1">
      <c r="A179" s="13"/>
      <c r="B179" s="231"/>
      <c r="C179" s="232"/>
      <c r="D179" s="220" t="s">
        <v>182</v>
      </c>
      <c r="E179" s="233" t="s">
        <v>19</v>
      </c>
      <c r="F179" s="234" t="s">
        <v>233</v>
      </c>
      <c r="G179" s="232"/>
      <c r="H179" s="233" t="s">
        <v>19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182</v>
      </c>
      <c r="AU179" s="240" t="s">
        <v>121</v>
      </c>
      <c r="AV179" s="13" t="s">
        <v>79</v>
      </c>
      <c r="AW179" s="13" t="s">
        <v>32</v>
      </c>
      <c r="AX179" s="13" t="s">
        <v>71</v>
      </c>
      <c r="AY179" s="240" t="s">
        <v>112</v>
      </c>
    </row>
    <row r="180" s="14" customFormat="1">
      <c r="A180" s="14"/>
      <c r="B180" s="241"/>
      <c r="C180" s="242"/>
      <c r="D180" s="220" t="s">
        <v>182</v>
      </c>
      <c r="E180" s="243" t="s">
        <v>19</v>
      </c>
      <c r="F180" s="244" t="s">
        <v>252</v>
      </c>
      <c r="G180" s="242"/>
      <c r="H180" s="245">
        <v>129.34800000000001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182</v>
      </c>
      <c r="AU180" s="251" t="s">
        <v>121</v>
      </c>
      <c r="AV180" s="14" t="s">
        <v>121</v>
      </c>
      <c r="AW180" s="14" t="s">
        <v>32</v>
      </c>
      <c r="AX180" s="14" t="s">
        <v>71</v>
      </c>
      <c r="AY180" s="251" t="s">
        <v>112</v>
      </c>
    </row>
    <row r="181" s="13" customFormat="1">
      <c r="A181" s="13"/>
      <c r="B181" s="231"/>
      <c r="C181" s="232"/>
      <c r="D181" s="220" t="s">
        <v>182</v>
      </c>
      <c r="E181" s="233" t="s">
        <v>19</v>
      </c>
      <c r="F181" s="234" t="s">
        <v>253</v>
      </c>
      <c r="G181" s="232"/>
      <c r="H181" s="233" t="s">
        <v>19</v>
      </c>
      <c r="I181" s="235"/>
      <c r="J181" s="232"/>
      <c r="K181" s="232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182</v>
      </c>
      <c r="AU181" s="240" t="s">
        <v>121</v>
      </c>
      <c r="AV181" s="13" t="s">
        <v>79</v>
      </c>
      <c r="AW181" s="13" t="s">
        <v>32</v>
      </c>
      <c r="AX181" s="13" t="s">
        <v>71</v>
      </c>
      <c r="AY181" s="240" t="s">
        <v>112</v>
      </c>
    </row>
    <row r="182" s="14" customFormat="1">
      <c r="A182" s="14"/>
      <c r="B182" s="241"/>
      <c r="C182" s="242"/>
      <c r="D182" s="220" t="s">
        <v>182</v>
      </c>
      <c r="E182" s="243" t="s">
        <v>19</v>
      </c>
      <c r="F182" s="244" t="s">
        <v>254</v>
      </c>
      <c r="G182" s="242"/>
      <c r="H182" s="245">
        <v>21.059999999999999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182</v>
      </c>
      <c r="AU182" s="251" t="s">
        <v>121</v>
      </c>
      <c r="AV182" s="14" t="s">
        <v>121</v>
      </c>
      <c r="AW182" s="14" t="s">
        <v>32</v>
      </c>
      <c r="AX182" s="14" t="s">
        <v>71</v>
      </c>
      <c r="AY182" s="251" t="s">
        <v>112</v>
      </c>
    </row>
    <row r="183" s="15" customFormat="1">
      <c r="A183" s="15"/>
      <c r="B183" s="252"/>
      <c r="C183" s="253"/>
      <c r="D183" s="220" t="s">
        <v>182</v>
      </c>
      <c r="E183" s="254" t="s">
        <v>19</v>
      </c>
      <c r="F183" s="255" t="s">
        <v>187</v>
      </c>
      <c r="G183" s="253"/>
      <c r="H183" s="256">
        <v>395.34300000000002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2" t="s">
        <v>182</v>
      </c>
      <c r="AU183" s="262" t="s">
        <v>121</v>
      </c>
      <c r="AV183" s="15" t="s">
        <v>120</v>
      </c>
      <c r="AW183" s="15" t="s">
        <v>32</v>
      </c>
      <c r="AX183" s="15" t="s">
        <v>79</v>
      </c>
      <c r="AY183" s="262" t="s">
        <v>112</v>
      </c>
    </row>
    <row r="184" s="2" customFormat="1" ht="24.15" customHeight="1">
      <c r="A184" s="41"/>
      <c r="B184" s="42"/>
      <c r="C184" s="207" t="s">
        <v>260</v>
      </c>
      <c r="D184" s="207" t="s">
        <v>115</v>
      </c>
      <c r="E184" s="208" t="s">
        <v>261</v>
      </c>
      <c r="F184" s="209" t="s">
        <v>262</v>
      </c>
      <c r="G184" s="210" t="s">
        <v>263</v>
      </c>
      <c r="H184" s="211">
        <v>310.16000000000003</v>
      </c>
      <c r="I184" s="212"/>
      <c r="J184" s="213">
        <f>ROUND(I184*H184,2)</f>
        <v>0</v>
      </c>
      <c r="K184" s="209" t="s">
        <v>119</v>
      </c>
      <c r="L184" s="47"/>
      <c r="M184" s="214" t="s">
        <v>19</v>
      </c>
      <c r="N184" s="215" t="s">
        <v>43</v>
      </c>
      <c r="O184" s="87"/>
      <c r="P184" s="216">
        <f>O184*H184</f>
        <v>0</v>
      </c>
      <c r="Q184" s="216">
        <v>0.0033899999999999998</v>
      </c>
      <c r="R184" s="216">
        <f>Q184*H184</f>
        <v>1.0514424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120</v>
      </c>
      <c r="AT184" s="218" t="s">
        <v>115</v>
      </c>
      <c r="AU184" s="218" t="s">
        <v>121</v>
      </c>
      <c r="AY184" s="20" t="s">
        <v>112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121</v>
      </c>
      <c r="BK184" s="219">
        <f>ROUND(I184*H184,2)</f>
        <v>0</v>
      </c>
      <c r="BL184" s="20" t="s">
        <v>120</v>
      </c>
      <c r="BM184" s="218" t="s">
        <v>264</v>
      </c>
    </row>
    <row r="185" s="2" customFormat="1">
      <c r="A185" s="41"/>
      <c r="B185" s="42"/>
      <c r="C185" s="43"/>
      <c r="D185" s="220" t="s">
        <v>123</v>
      </c>
      <c r="E185" s="43"/>
      <c r="F185" s="221" t="s">
        <v>265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123</v>
      </c>
      <c r="AU185" s="20" t="s">
        <v>121</v>
      </c>
    </row>
    <row r="186" s="2" customFormat="1">
      <c r="A186" s="41"/>
      <c r="B186" s="42"/>
      <c r="C186" s="43"/>
      <c r="D186" s="225" t="s">
        <v>124</v>
      </c>
      <c r="E186" s="43"/>
      <c r="F186" s="226" t="s">
        <v>266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124</v>
      </c>
      <c r="AU186" s="20" t="s">
        <v>121</v>
      </c>
    </row>
    <row r="187" s="13" customFormat="1">
      <c r="A187" s="13"/>
      <c r="B187" s="231"/>
      <c r="C187" s="232"/>
      <c r="D187" s="220" t="s">
        <v>182</v>
      </c>
      <c r="E187" s="233" t="s">
        <v>19</v>
      </c>
      <c r="F187" s="234" t="s">
        <v>267</v>
      </c>
      <c r="G187" s="232"/>
      <c r="H187" s="233" t="s">
        <v>19</v>
      </c>
      <c r="I187" s="235"/>
      <c r="J187" s="232"/>
      <c r="K187" s="232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182</v>
      </c>
      <c r="AU187" s="240" t="s">
        <v>121</v>
      </c>
      <c r="AV187" s="13" t="s">
        <v>79</v>
      </c>
      <c r="AW187" s="13" t="s">
        <v>32</v>
      </c>
      <c r="AX187" s="13" t="s">
        <v>71</v>
      </c>
      <c r="AY187" s="240" t="s">
        <v>112</v>
      </c>
    </row>
    <row r="188" s="14" customFormat="1">
      <c r="A188" s="14"/>
      <c r="B188" s="241"/>
      <c r="C188" s="242"/>
      <c r="D188" s="220" t="s">
        <v>182</v>
      </c>
      <c r="E188" s="243" t="s">
        <v>19</v>
      </c>
      <c r="F188" s="244" t="s">
        <v>268</v>
      </c>
      <c r="G188" s="242"/>
      <c r="H188" s="245">
        <v>105.45999999999999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182</v>
      </c>
      <c r="AU188" s="251" t="s">
        <v>121</v>
      </c>
      <c r="AV188" s="14" t="s">
        <v>121</v>
      </c>
      <c r="AW188" s="14" t="s">
        <v>32</v>
      </c>
      <c r="AX188" s="14" t="s">
        <v>71</v>
      </c>
      <c r="AY188" s="251" t="s">
        <v>112</v>
      </c>
    </row>
    <row r="189" s="13" customFormat="1">
      <c r="A189" s="13"/>
      <c r="B189" s="231"/>
      <c r="C189" s="232"/>
      <c r="D189" s="220" t="s">
        <v>182</v>
      </c>
      <c r="E189" s="233" t="s">
        <v>19</v>
      </c>
      <c r="F189" s="234" t="s">
        <v>269</v>
      </c>
      <c r="G189" s="232"/>
      <c r="H189" s="233" t="s">
        <v>19</v>
      </c>
      <c r="I189" s="235"/>
      <c r="J189" s="232"/>
      <c r="K189" s="232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182</v>
      </c>
      <c r="AU189" s="240" t="s">
        <v>121</v>
      </c>
      <c r="AV189" s="13" t="s">
        <v>79</v>
      </c>
      <c r="AW189" s="13" t="s">
        <v>32</v>
      </c>
      <c r="AX189" s="13" t="s">
        <v>71</v>
      </c>
      <c r="AY189" s="240" t="s">
        <v>112</v>
      </c>
    </row>
    <row r="190" s="14" customFormat="1">
      <c r="A190" s="14"/>
      <c r="B190" s="241"/>
      <c r="C190" s="242"/>
      <c r="D190" s="220" t="s">
        <v>182</v>
      </c>
      <c r="E190" s="243" t="s">
        <v>19</v>
      </c>
      <c r="F190" s="244" t="s">
        <v>270</v>
      </c>
      <c r="G190" s="242"/>
      <c r="H190" s="245">
        <v>69.599999999999994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182</v>
      </c>
      <c r="AU190" s="251" t="s">
        <v>121</v>
      </c>
      <c r="AV190" s="14" t="s">
        <v>121</v>
      </c>
      <c r="AW190" s="14" t="s">
        <v>32</v>
      </c>
      <c r="AX190" s="14" t="s">
        <v>71</v>
      </c>
      <c r="AY190" s="251" t="s">
        <v>112</v>
      </c>
    </row>
    <row r="191" s="16" customFormat="1">
      <c r="A191" s="16"/>
      <c r="B191" s="273"/>
      <c r="C191" s="274"/>
      <c r="D191" s="220" t="s">
        <v>182</v>
      </c>
      <c r="E191" s="275" t="s">
        <v>19</v>
      </c>
      <c r="F191" s="276" t="s">
        <v>271</v>
      </c>
      <c r="G191" s="274"/>
      <c r="H191" s="277">
        <v>175.06</v>
      </c>
      <c r="I191" s="278"/>
      <c r="J191" s="274"/>
      <c r="K191" s="274"/>
      <c r="L191" s="279"/>
      <c r="M191" s="280"/>
      <c r="N191" s="281"/>
      <c r="O191" s="281"/>
      <c r="P191" s="281"/>
      <c r="Q191" s="281"/>
      <c r="R191" s="281"/>
      <c r="S191" s="281"/>
      <c r="T191" s="282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83" t="s">
        <v>182</v>
      </c>
      <c r="AU191" s="283" t="s">
        <v>121</v>
      </c>
      <c r="AV191" s="16" t="s">
        <v>134</v>
      </c>
      <c r="AW191" s="16" t="s">
        <v>32</v>
      </c>
      <c r="AX191" s="16" t="s">
        <v>71</v>
      </c>
      <c r="AY191" s="283" t="s">
        <v>112</v>
      </c>
    </row>
    <row r="192" s="13" customFormat="1">
      <c r="A192" s="13"/>
      <c r="B192" s="231"/>
      <c r="C192" s="232"/>
      <c r="D192" s="220" t="s">
        <v>182</v>
      </c>
      <c r="E192" s="233" t="s">
        <v>19</v>
      </c>
      <c r="F192" s="234" t="s">
        <v>272</v>
      </c>
      <c r="G192" s="232"/>
      <c r="H192" s="233" t="s">
        <v>19</v>
      </c>
      <c r="I192" s="235"/>
      <c r="J192" s="232"/>
      <c r="K192" s="232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182</v>
      </c>
      <c r="AU192" s="240" t="s">
        <v>121</v>
      </c>
      <c r="AV192" s="13" t="s">
        <v>79</v>
      </c>
      <c r="AW192" s="13" t="s">
        <v>32</v>
      </c>
      <c r="AX192" s="13" t="s">
        <v>71</v>
      </c>
      <c r="AY192" s="240" t="s">
        <v>112</v>
      </c>
    </row>
    <row r="193" s="14" customFormat="1">
      <c r="A193" s="14"/>
      <c r="B193" s="241"/>
      <c r="C193" s="242"/>
      <c r="D193" s="220" t="s">
        <v>182</v>
      </c>
      <c r="E193" s="243" t="s">
        <v>19</v>
      </c>
      <c r="F193" s="244" t="s">
        <v>273</v>
      </c>
      <c r="G193" s="242"/>
      <c r="H193" s="245">
        <v>101.74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182</v>
      </c>
      <c r="AU193" s="251" t="s">
        <v>121</v>
      </c>
      <c r="AV193" s="14" t="s">
        <v>121</v>
      </c>
      <c r="AW193" s="14" t="s">
        <v>32</v>
      </c>
      <c r="AX193" s="14" t="s">
        <v>71</v>
      </c>
      <c r="AY193" s="251" t="s">
        <v>112</v>
      </c>
    </row>
    <row r="194" s="13" customFormat="1">
      <c r="A194" s="13"/>
      <c r="B194" s="231"/>
      <c r="C194" s="232"/>
      <c r="D194" s="220" t="s">
        <v>182</v>
      </c>
      <c r="E194" s="233" t="s">
        <v>19</v>
      </c>
      <c r="F194" s="234" t="s">
        <v>274</v>
      </c>
      <c r="G194" s="232"/>
      <c r="H194" s="233" t="s">
        <v>19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182</v>
      </c>
      <c r="AU194" s="240" t="s">
        <v>121</v>
      </c>
      <c r="AV194" s="13" t="s">
        <v>79</v>
      </c>
      <c r="AW194" s="13" t="s">
        <v>32</v>
      </c>
      <c r="AX194" s="13" t="s">
        <v>71</v>
      </c>
      <c r="AY194" s="240" t="s">
        <v>112</v>
      </c>
    </row>
    <row r="195" s="14" customFormat="1">
      <c r="A195" s="14"/>
      <c r="B195" s="241"/>
      <c r="C195" s="242"/>
      <c r="D195" s="220" t="s">
        <v>182</v>
      </c>
      <c r="E195" s="243" t="s">
        <v>19</v>
      </c>
      <c r="F195" s="244" t="s">
        <v>275</v>
      </c>
      <c r="G195" s="242"/>
      <c r="H195" s="245">
        <v>33.359999999999999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182</v>
      </c>
      <c r="AU195" s="251" t="s">
        <v>121</v>
      </c>
      <c r="AV195" s="14" t="s">
        <v>121</v>
      </c>
      <c r="AW195" s="14" t="s">
        <v>32</v>
      </c>
      <c r="AX195" s="14" t="s">
        <v>71</v>
      </c>
      <c r="AY195" s="251" t="s">
        <v>112</v>
      </c>
    </row>
    <row r="196" s="16" customFormat="1">
      <c r="A196" s="16"/>
      <c r="B196" s="273"/>
      <c r="C196" s="274"/>
      <c r="D196" s="220" t="s">
        <v>182</v>
      </c>
      <c r="E196" s="275" t="s">
        <v>19</v>
      </c>
      <c r="F196" s="276" t="s">
        <v>271</v>
      </c>
      <c r="G196" s="274"/>
      <c r="H196" s="277">
        <v>135.09999999999999</v>
      </c>
      <c r="I196" s="278"/>
      <c r="J196" s="274"/>
      <c r="K196" s="274"/>
      <c r="L196" s="279"/>
      <c r="M196" s="280"/>
      <c r="N196" s="281"/>
      <c r="O196" s="281"/>
      <c r="P196" s="281"/>
      <c r="Q196" s="281"/>
      <c r="R196" s="281"/>
      <c r="S196" s="281"/>
      <c r="T196" s="282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83" t="s">
        <v>182</v>
      </c>
      <c r="AU196" s="283" t="s">
        <v>121</v>
      </c>
      <c r="AV196" s="16" t="s">
        <v>134</v>
      </c>
      <c r="AW196" s="16" t="s">
        <v>32</v>
      </c>
      <c r="AX196" s="16" t="s">
        <v>71</v>
      </c>
      <c r="AY196" s="283" t="s">
        <v>112</v>
      </c>
    </row>
    <row r="197" s="15" customFormat="1">
      <c r="A197" s="15"/>
      <c r="B197" s="252"/>
      <c r="C197" s="253"/>
      <c r="D197" s="220" t="s">
        <v>182</v>
      </c>
      <c r="E197" s="254" t="s">
        <v>19</v>
      </c>
      <c r="F197" s="255" t="s">
        <v>187</v>
      </c>
      <c r="G197" s="253"/>
      <c r="H197" s="256">
        <v>310.16000000000003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2" t="s">
        <v>182</v>
      </c>
      <c r="AU197" s="262" t="s">
        <v>121</v>
      </c>
      <c r="AV197" s="15" t="s">
        <v>120</v>
      </c>
      <c r="AW197" s="15" t="s">
        <v>32</v>
      </c>
      <c r="AX197" s="15" t="s">
        <v>79</v>
      </c>
      <c r="AY197" s="262" t="s">
        <v>112</v>
      </c>
    </row>
    <row r="198" s="2" customFormat="1" ht="16.5" customHeight="1">
      <c r="A198" s="41"/>
      <c r="B198" s="42"/>
      <c r="C198" s="263" t="s">
        <v>276</v>
      </c>
      <c r="D198" s="263" t="s">
        <v>203</v>
      </c>
      <c r="E198" s="264" t="s">
        <v>277</v>
      </c>
      <c r="F198" s="265" t="s">
        <v>278</v>
      </c>
      <c r="G198" s="266" t="s">
        <v>178</v>
      </c>
      <c r="H198" s="267">
        <v>67.040000000000006</v>
      </c>
      <c r="I198" s="268"/>
      <c r="J198" s="269">
        <f>ROUND(I198*H198,2)</f>
        <v>0</v>
      </c>
      <c r="K198" s="265" t="s">
        <v>119</v>
      </c>
      <c r="L198" s="270"/>
      <c r="M198" s="271" t="s">
        <v>19</v>
      </c>
      <c r="N198" s="272" t="s">
        <v>43</v>
      </c>
      <c r="O198" s="87"/>
      <c r="P198" s="216">
        <f>O198*H198</f>
        <v>0</v>
      </c>
      <c r="Q198" s="216">
        <v>0.0048300000000000001</v>
      </c>
      <c r="R198" s="216">
        <f>Q198*H198</f>
        <v>0.32380320000000001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206</v>
      </c>
      <c r="AT198" s="218" t="s">
        <v>203</v>
      </c>
      <c r="AU198" s="218" t="s">
        <v>121</v>
      </c>
      <c r="AY198" s="20" t="s">
        <v>112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121</v>
      </c>
      <c r="BK198" s="219">
        <f>ROUND(I198*H198,2)</f>
        <v>0</v>
      </c>
      <c r="BL198" s="20" t="s">
        <v>120</v>
      </c>
      <c r="BM198" s="218" t="s">
        <v>279</v>
      </c>
    </row>
    <row r="199" s="2" customFormat="1">
      <c r="A199" s="41"/>
      <c r="B199" s="42"/>
      <c r="C199" s="43"/>
      <c r="D199" s="220" t="s">
        <v>123</v>
      </c>
      <c r="E199" s="43"/>
      <c r="F199" s="221" t="s">
        <v>278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123</v>
      </c>
      <c r="AU199" s="20" t="s">
        <v>121</v>
      </c>
    </row>
    <row r="200" s="13" customFormat="1">
      <c r="A200" s="13"/>
      <c r="B200" s="231"/>
      <c r="C200" s="232"/>
      <c r="D200" s="220" t="s">
        <v>182</v>
      </c>
      <c r="E200" s="233" t="s">
        <v>19</v>
      </c>
      <c r="F200" s="234" t="s">
        <v>267</v>
      </c>
      <c r="G200" s="232"/>
      <c r="H200" s="233" t="s">
        <v>19</v>
      </c>
      <c r="I200" s="235"/>
      <c r="J200" s="232"/>
      <c r="K200" s="232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182</v>
      </c>
      <c r="AU200" s="240" t="s">
        <v>121</v>
      </c>
      <c r="AV200" s="13" t="s">
        <v>79</v>
      </c>
      <c r="AW200" s="13" t="s">
        <v>32</v>
      </c>
      <c r="AX200" s="13" t="s">
        <v>71</v>
      </c>
      <c r="AY200" s="240" t="s">
        <v>112</v>
      </c>
    </row>
    <row r="201" s="14" customFormat="1">
      <c r="A201" s="14"/>
      <c r="B201" s="241"/>
      <c r="C201" s="242"/>
      <c r="D201" s="220" t="s">
        <v>182</v>
      </c>
      <c r="E201" s="243" t="s">
        <v>19</v>
      </c>
      <c r="F201" s="244" t="s">
        <v>280</v>
      </c>
      <c r="G201" s="242"/>
      <c r="H201" s="245">
        <v>19.855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182</v>
      </c>
      <c r="AU201" s="251" t="s">
        <v>121</v>
      </c>
      <c r="AV201" s="14" t="s">
        <v>121</v>
      </c>
      <c r="AW201" s="14" t="s">
        <v>32</v>
      </c>
      <c r="AX201" s="14" t="s">
        <v>71</v>
      </c>
      <c r="AY201" s="251" t="s">
        <v>112</v>
      </c>
    </row>
    <row r="202" s="13" customFormat="1">
      <c r="A202" s="13"/>
      <c r="B202" s="231"/>
      <c r="C202" s="232"/>
      <c r="D202" s="220" t="s">
        <v>182</v>
      </c>
      <c r="E202" s="233" t="s">
        <v>19</v>
      </c>
      <c r="F202" s="234" t="s">
        <v>269</v>
      </c>
      <c r="G202" s="232"/>
      <c r="H202" s="233" t="s">
        <v>19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182</v>
      </c>
      <c r="AU202" s="240" t="s">
        <v>121</v>
      </c>
      <c r="AV202" s="13" t="s">
        <v>79</v>
      </c>
      <c r="AW202" s="13" t="s">
        <v>32</v>
      </c>
      <c r="AX202" s="13" t="s">
        <v>71</v>
      </c>
      <c r="AY202" s="240" t="s">
        <v>112</v>
      </c>
    </row>
    <row r="203" s="14" customFormat="1">
      <c r="A203" s="14"/>
      <c r="B203" s="241"/>
      <c r="C203" s="242"/>
      <c r="D203" s="220" t="s">
        <v>182</v>
      </c>
      <c r="E203" s="243" t="s">
        <v>19</v>
      </c>
      <c r="F203" s="244" t="s">
        <v>281</v>
      </c>
      <c r="G203" s="242"/>
      <c r="H203" s="245">
        <v>13.41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182</v>
      </c>
      <c r="AU203" s="251" t="s">
        <v>121</v>
      </c>
      <c r="AV203" s="14" t="s">
        <v>121</v>
      </c>
      <c r="AW203" s="14" t="s">
        <v>32</v>
      </c>
      <c r="AX203" s="14" t="s">
        <v>71</v>
      </c>
      <c r="AY203" s="251" t="s">
        <v>112</v>
      </c>
    </row>
    <row r="204" s="16" customFormat="1">
      <c r="A204" s="16"/>
      <c r="B204" s="273"/>
      <c r="C204" s="274"/>
      <c r="D204" s="220" t="s">
        <v>182</v>
      </c>
      <c r="E204" s="275" t="s">
        <v>19</v>
      </c>
      <c r="F204" s="276" t="s">
        <v>271</v>
      </c>
      <c r="G204" s="274"/>
      <c r="H204" s="277">
        <v>33.265000000000001</v>
      </c>
      <c r="I204" s="278"/>
      <c r="J204" s="274"/>
      <c r="K204" s="274"/>
      <c r="L204" s="279"/>
      <c r="M204" s="280"/>
      <c r="N204" s="281"/>
      <c r="O204" s="281"/>
      <c r="P204" s="281"/>
      <c r="Q204" s="281"/>
      <c r="R204" s="281"/>
      <c r="S204" s="281"/>
      <c r="T204" s="282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83" t="s">
        <v>182</v>
      </c>
      <c r="AU204" s="283" t="s">
        <v>121</v>
      </c>
      <c r="AV204" s="16" t="s">
        <v>134</v>
      </c>
      <c r="AW204" s="16" t="s">
        <v>32</v>
      </c>
      <c r="AX204" s="16" t="s">
        <v>71</v>
      </c>
      <c r="AY204" s="283" t="s">
        <v>112</v>
      </c>
    </row>
    <row r="205" s="13" customFormat="1">
      <c r="A205" s="13"/>
      <c r="B205" s="231"/>
      <c r="C205" s="232"/>
      <c r="D205" s="220" t="s">
        <v>182</v>
      </c>
      <c r="E205" s="233" t="s">
        <v>19</v>
      </c>
      <c r="F205" s="234" t="s">
        <v>282</v>
      </c>
      <c r="G205" s="232"/>
      <c r="H205" s="233" t="s">
        <v>19</v>
      </c>
      <c r="I205" s="235"/>
      <c r="J205" s="232"/>
      <c r="K205" s="232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182</v>
      </c>
      <c r="AU205" s="240" t="s">
        <v>121</v>
      </c>
      <c r="AV205" s="13" t="s">
        <v>79</v>
      </c>
      <c r="AW205" s="13" t="s">
        <v>32</v>
      </c>
      <c r="AX205" s="13" t="s">
        <v>71</v>
      </c>
      <c r="AY205" s="240" t="s">
        <v>112</v>
      </c>
    </row>
    <row r="206" s="14" customFormat="1">
      <c r="A206" s="14"/>
      <c r="B206" s="241"/>
      <c r="C206" s="242"/>
      <c r="D206" s="220" t="s">
        <v>182</v>
      </c>
      <c r="E206" s="243" t="s">
        <v>19</v>
      </c>
      <c r="F206" s="244" t="s">
        <v>283</v>
      </c>
      <c r="G206" s="242"/>
      <c r="H206" s="245">
        <v>25.434999999999999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182</v>
      </c>
      <c r="AU206" s="251" t="s">
        <v>121</v>
      </c>
      <c r="AV206" s="14" t="s">
        <v>121</v>
      </c>
      <c r="AW206" s="14" t="s">
        <v>32</v>
      </c>
      <c r="AX206" s="14" t="s">
        <v>71</v>
      </c>
      <c r="AY206" s="251" t="s">
        <v>112</v>
      </c>
    </row>
    <row r="207" s="13" customFormat="1">
      <c r="A207" s="13"/>
      <c r="B207" s="231"/>
      <c r="C207" s="232"/>
      <c r="D207" s="220" t="s">
        <v>182</v>
      </c>
      <c r="E207" s="233" t="s">
        <v>19</v>
      </c>
      <c r="F207" s="234" t="s">
        <v>274</v>
      </c>
      <c r="G207" s="232"/>
      <c r="H207" s="233" t="s">
        <v>19</v>
      </c>
      <c r="I207" s="235"/>
      <c r="J207" s="232"/>
      <c r="K207" s="232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182</v>
      </c>
      <c r="AU207" s="240" t="s">
        <v>121</v>
      </c>
      <c r="AV207" s="13" t="s">
        <v>79</v>
      </c>
      <c r="AW207" s="13" t="s">
        <v>32</v>
      </c>
      <c r="AX207" s="13" t="s">
        <v>71</v>
      </c>
      <c r="AY207" s="240" t="s">
        <v>112</v>
      </c>
    </row>
    <row r="208" s="14" customFormat="1">
      <c r="A208" s="14"/>
      <c r="B208" s="241"/>
      <c r="C208" s="242"/>
      <c r="D208" s="220" t="s">
        <v>182</v>
      </c>
      <c r="E208" s="243" t="s">
        <v>19</v>
      </c>
      <c r="F208" s="244" t="s">
        <v>284</v>
      </c>
      <c r="G208" s="242"/>
      <c r="H208" s="245">
        <v>8.3399999999999999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182</v>
      </c>
      <c r="AU208" s="251" t="s">
        <v>121</v>
      </c>
      <c r="AV208" s="14" t="s">
        <v>121</v>
      </c>
      <c r="AW208" s="14" t="s">
        <v>32</v>
      </c>
      <c r="AX208" s="14" t="s">
        <v>71</v>
      </c>
      <c r="AY208" s="251" t="s">
        <v>112</v>
      </c>
    </row>
    <row r="209" s="16" customFormat="1">
      <c r="A209" s="16"/>
      <c r="B209" s="273"/>
      <c r="C209" s="274"/>
      <c r="D209" s="220" t="s">
        <v>182</v>
      </c>
      <c r="E209" s="275" t="s">
        <v>19</v>
      </c>
      <c r="F209" s="276" t="s">
        <v>271</v>
      </c>
      <c r="G209" s="274"/>
      <c r="H209" s="277">
        <v>33.774999999999999</v>
      </c>
      <c r="I209" s="278"/>
      <c r="J209" s="274"/>
      <c r="K209" s="274"/>
      <c r="L209" s="279"/>
      <c r="M209" s="280"/>
      <c r="N209" s="281"/>
      <c r="O209" s="281"/>
      <c r="P209" s="281"/>
      <c r="Q209" s="281"/>
      <c r="R209" s="281"/>
      <c r="S209" s="281"/>
      <c r="T209" s="282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3" t="s">
        <v>182</v>
      </c>
      <c r="AU209" s="283" t="s">
        <v>121</v>
      </c>
      <c r="AV209" s="16" t="s">
        <v>134</v>
      </c>
      <c r="AW209" s="16" t="s">
        <v>32</v>
      </c>
      <c r="AX209" s="16" t="s">
        <v>71</v>
      </c>
      <c r="AY209" s="283" t="s">
        <v>112</v>
      </c>
    </row>
    <row r="210" s="15" customFormat="1">
      <c r="A210" s="15"/>
      <c r="B210" s="252"/>
      <c r="C210" s="253"/>
      <c r="D210" s="220" t="s">
        <v>182</v>
      </c>
      <c r="E210" s="254" t="s">
        <v>19</v>
      </c>
      <c r="F210" s="255" t="s">
        <v>187</v>
      </c>
      <c r="G210" s="253"/>
      <c r="H210" s="256">
        <v>67.040000000000006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2" t="s">
        <v>182</v>
      </c>
      <c r="AU210" s="262" t="s">
        <v>121</v>
      </c>
      <c r="AV210" s="15" t="s">
        <v>120</v>
      </c>
      <c r="AW210" s="15" t="s">
        <v>32</v>
      </c>
      <c r="AX210" s="15" t="s">
        <v>79</v>
      </c>
      <c r="AY210" s="262" t="s">
        <v>112</v>
      </c>
    </row>
    <row r="211" s="2" customFormat="1" ht="24.15" customHeight="1">
      <c r="A211" s="41"/>
      <c r="B211" s="42"/>
      <c r="C211" s="207" t="s">
        <v>285</v>
      </c>
      <c r="D211" s="207" t="s">
        <v>115</v>
      </c>
      <c r="E211" s="208" t="s">
        <v>286</v>
      </c>
      <c r="F211" s="209" t="s">
        <v>287</v>
      </c>
      <c r="G211" s="210" t="s">
        <v>178</v>
      </c>
      <c r="H211" s="211">
        <v>33.594000000000001</v>
      </c>
      <c r="I211" s="212"/>
      <c r="J211" s="213">
        <f>ROUND(I211*H211,2)</f>
        <v>0</v>
      </c>
      <c r="K211" s="209" t="s">
        <v>119</v>
      </c>
      <c r="L211" s="47"/>
      <c r="M211" s="214" t="s">
        <v>19</v>
      </c>
      <c r="N211" s="215" t="s">
        <v>43</v>
      </c>
      <c r="O211" s="87"/>
      <c r="P211" s="216">
        <f>O211*H211</f>
        <v>0</v>
      </c>
      <c r="Q211" s="216">
        <v>0.0083499999999999998</v>
      </c>
      <c r="R211" s="216">
        <f>Q211*H211</f>
        <v>0.28050989999999998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120</v>
      </c>
      <c r="AT211" s="218" t="s">
        <v>115</v>
      </c>
      <c r="AU211" s="218" t="s">
        <v>121</v>
      </c>
      <c r="AY211" s="20" t="s">
        <v>112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121</v>
      </c>
      <c r="BK211" s="219">
        <f>ROUND(I211*H211,2)</f>
        <v>0</v>
      </c>
      <c r="BL211" s="20" t="s">
        <v>120</v>
      </c>
      <c r="BM211" s="218" t="s">
        <v>288</v>
      </c>
    </row>
    <row r="212" s="2" customFormat="1">
      <c r="A212" s="41"/>
      <c r="B212" s="42"/>
      <c r="C212" s="43"/>
      <c r="D212" s="220" t="s">
        <v>123</v>
      </c>
      <c r="E212" s="43"/>
      <c r="F212" s="221" t="s">
        <v>289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123</v>
      </c>
      <c r="AU212" s="20" t="s">
        <v>121</v>
      </c>
    </row>
    <row r="213" s="2" customFormat="1">
      <c r="A213" s="41"/>
      <c r="B213" s="42"/>
      <c r="C213" s="43"/>
      <c r="D213" s="225" t="s">
        <v>124</v>
      </c>
      <c r="E213" s="43"/>
      <c r="F213" s="226" t="s">
        <v>290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124</v>
      </c>
      <c r="AU213" s="20" t="s">
        <v>121</v>
      </c>
    </row>
    <row r="214" s="13" customFormat="1">
      <c r="A214" s="13"/>
      <c r="B214" s="231"/>
      <c r="C214" s="232"/>
      <c r="D214" s="220" t="s">
        <v>182</v>
      </c>
      <c r="E214" s="233" t="s">
        <v>19</v>
      </c>
      <c r="F214" s="234" t="s">
        <v>231</v>
      </c>
      <c r="G214" s="232"/>
      <c r="H214" s="233" t="s">
        <v>19</v>
      </c>
      <c r="I214" s="235"/>
      <c r="J214" s="232"/>
      <c r="K214" s="232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182</v>
      </c>
      <c r="AU214" s="240" t="s">
        <v>121</v>
      </c>
      <c r="AV214" s="13" t="s">
        <v>79</v>
      </c>
      <c r="AW214" s="13" t="s">
        <v>32</v>
      </c>
      <c r="AX214" s="13" t="s">
        <v>71</v>
      </c>
      <c r="AY214" s="240" t="s">
        <v>112</v>
      </c>
    </row>
    <row r="215" s="14" customFormat="1">
      <c r="A215" s="14"/>
      <c r="B215" s="241"/>
      <c r="C215" s="242"/>
      <c r="D215" s="220" t="s">
        <v>182</v>
      </c>
      <c r="E215" s="243" t="s">
        <v>19</v>
      </c>
      <c r="F215" s="244" t="s">
        <v>291</v>
      </c>
      <c r="G215" s="242"/>
      <c r="H215" s="245">
        <v>18.803999999999998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182</v>
      </c>
      <c r="AU215" s="251" t="s">
        <v>121</v>
      </c>
      <c r="AV215" s="14" t="s">
        <v>121</v>
      </c>
      <c r="AW215" s="14" t="s">
        <v>32</v>
      </c>
      <c r="AX215" s="14" t="s">
        <v>71</v>
      </c>
      <c r="AY215" s="251" t="s">
        <v>112</v>
      </c>
    </row>
    <row r="216" s="13" customFormat="1">
      <c r="A216" s="13"/>
      <c r="B216" s="231"/>
      <c r="C216" s="232"/>
      <c r="D216" s="220" t="s">
        <v>182</v>
      </c>
      <c r="E216" s="233" t="s">
        <v>19</v>
      </c>
      <c r="F216" s="234" t="s">
        <v>233</v>
      </c>
      <c r="G216" s="232"/>
      <c r="H216" s="233" t="s">
        <v>19</v>
      </c>
      <c r="I216" s="235"/>
      <c r="J216" s="232"/>
      <c r="K216" s="232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182</v>
      </c>
      <c r="AU216" s="240" t="s">
        <v>121</v>
      </c>
      <c r="AV216" s="13" t="s">
        <v>79</v>
      </c>
      <c r="AW216" s="13" t="s">
        <v>32</v>
      </c>
      <c r="AX216" s="13" t="s">
        <v>71</v>
      </c>
      <c r="AY216" s="240" t="s">
        <v>112</v>
      </c>
    </row>
    <row r="217" s="14" customFormat="1">
      <c r="A217" s="14"/>
      <c r="B217" s="241"/>
      <c r="C217" s="242"/>
      <c r="D217" s="220" t="s">
        <v>182</v>
      </c>
      <c r="E217" s="243" t="s">
        <v>19</v>
      </c>
      <c r="F217" s="244" t="s">
        <v>292</v>
      </c>
      <c r="G217" s="242"/>
      <c r="H217" s="245">
        <v>14.789999999999999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182</v>
      </c>
      <c r="AU217" s="251" t="s">
        <v>121</v>
      </c>
      <c r="AV217" s="14" t="s">
        <v>121</v>
      </c>
      <c r="AW217" s="14" t="s">
        <v>32</v>
      </c>
      <c r="AX217" s="14" t="s">
        <v>71</v>
      </c>
      <c r="AY217" s="251" t="s">
        <v>112</v>
      </c>
    </row>
    <row r="218" s="15" customFormat="1">
      <c r="A218" s="15"/>
      <c r="B218" s="252"/>
      <c r="C218" s="253"/>
      <c r="D218" s="220" t="s">
        <v>182</v>
      </c>
      <c r="E218" s="254" t="s">
        <v>19</v>
      </c>
      <c r="F218" s="255" t="s">
        <v>187</v>
      </c>
      <c r="G218" s="253"/>
      <c r="H218" s="256">
        <v>33.593999999999994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2" t="s">
        <v>182</v>
      </c>
      <c r="AU218" s="262" t="s">
        <v>121</v>
      </c>
      <c r="AV218" s="15" t="s">
        <v>120</v>
      </c>
      <c r="AW218" s="15" t="s">
        <v>32</v>
      </c>
      <c r="AX218" s="15" t="s">
        <v>79</v>
      </c>
      <c r="AY218" s="262" t="s">
        <v>112</v>
      </c>
    </row>
    <row r="219" s="2" customFormat="1" ht="16.5" customHeight="1">
      <c r="A219" s="41"/>
      <c r="B219" s="42"/>
      <c r="C219" s="263" t="s">
        <v>293</v>
      </c>
      <c r="D219" s="263" t="s">
        <v>203</v>
      </c>
      <c r="E219" s="264" t="s">
        <v>294</v>
      </c>
      <c r="F219" s="265" t="s">
        <v>295</v>
      </c>
      <c r="G219" s="266" t="s">
        <v>178</v>
      </c>
      <c r="H219" s="267">
        <v>35.274000000000001</v>
      </c>
      <c r="I219" s="268"/>
      <c r="J219" s="269">
        <f>ROUND(I219*H219,2)</f>
        <v>0</v>
      </c>
      <c r="K219" s="265" t="s">
        <v>119</v>
      </c>
      <c r="L219" s="270"/>
      <c r="M219" s="271" t="s">
        <v>19</v>
      </c>
      <c r="N219" s="272" t="s">
        <v>43</v>
      </c>
      <c r="O219" s="87"/>
      <c r="P219" s="216">
        <f>O219*H219</f>
        <v>0</v>
      </c>
      <c r="Q219" s="216">
        <v>0.0020999999999999999</v>
      </c>
      <c r="R219" s="216">
        <f>Q219*H219</f>
        <v>0.0740754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206</v>
      </c>
      <c r="AT219" s="218" t="s">
        <v>203</v>
      </c>
      <c r="AU219" s="218" t="s">
        <v>121</v>
      </c>
      <c r="AY219" s="20" t="s">
        <v>112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121</v>
      </c>
      <c r="BK219" s="219">
        <f>ROUND(I219*H219,2)</f>
        <v>0</v>
      </c>
      <c r="BL219" s="20" t="s">
        <v>120</v>
      </c>
      <c r="BM219" s="218" t="s">
        <v>296</v>
      </c>
    </row>
    <row r="220" s="2" customFormat="1">
      <c r="A220" s="41"/>
      <c r="B220" s="42"/>
      <c r="C220" s="43"/>
      <c r="D220" s="220" t="s">
        <v>123</v>
      </c>
      <c r="E220" s="43"/>
      <c r="F220" s="221" t="s">
        <v>295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123</v>
      </c>
      <c r="AU220" s="20" t="s">
        <v>121</v>
      </c>
    </row>
    <row r="221" s="14" customFormat="1">
      <c r="A221" s="14"/>
      <c r="B221" s="241"/>
      <c r="C221" s="242"/>
      <c r="D221" s="220" t="s">
        <v>182</v>
      </c>
      <c r="E221" s="242"/>
      <c r="F221" s="244" t="s">
        <v>297</v>
      </c>
      <c r="G221" s="242"/>
      <c r="H221" s="245">
        <v>35.274000000000001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182</v>
      </c>
      <c r="AU221" s="251" t="s">
        <v>121</v>
      </c>
      <c r="AV221" s="14" t="s">
        <v>121</v>
      </c>
      <c r="AW221" s="14" t="s">
        <v>4</v>
      </c>
      <c r="AX221" s="14" t="s">
        <v>79</v>
      </c>
      <c r="AY221" s="251" t="s">
        <v>112</v>
      </c>
    </row>
    <row r="222" s="2" customFormat="1" ht="24.15" customHeight="1">
      <c r="A222" s="41"/>
      <c r="B222" s="42"/>
      <c r="C222" s="207" t="s">
        <v>298</v>
      </c>
      <c r="D222" s="207" t="s">
        <v>115</v>
      </c>
      <c r="E222" s="208" t="s">
        <v>299</v>
      </c>
      <c r="F222" s="209" t="s">
        <v>300</v>
      </c>
      <c r="G222" s="210" t="s">
        <v>178</v>
      </c>
      <c r="H222" s="211">
        <v>258.77300000000002</v>
      </c>
      <c r="I222" s="212"/>
      <c r="J222" s="213">
        <f>ROUND(I222*H222,2)</f>
        <v>0</v>
      </c>
      <c r="K222" s="209" t="s">
        <v>119</v>
      </c>
      <c r="L222" s="47"/>
      <c r="M222" s="214" t="s">
        <v>19</v>
      </c>
      <c r="N222" s="215" t="s">
        <v>43</v>
      </c>
      <c r="O222" s="87"/>
      <c r="P222" s="216">
        <f>O222*H222</f>
        <v>0</v>
      </c>
      <c r="Q222" s="216">
        <v>0.011599999999999999</v>
      </c>
      <c r="R222" s="216">
        <f>Q222*H222</f>
        <v>3.0017668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120</v>
      </c>
      <c r="AT222" s="218" t="s">
        <v>115</v>
      </c>
      <c r="AU222" s="218" t="s">
        <v>121</v>
      </c>
      <c r="AY222" s="20" t="s">
        <v>112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121</v>
      </c>
      <c r="BK222" s="219">
        <f>ROUND(I222*H222,2)</f>
        <v>0</v>
      </c>
      <c r="BL222" s="20" t="s">
        <v>120</v>
      </c>
      <c r="BM222" s="218" t="s">
        <v>301</v>
      </c>
    </row>
    <row r="223" s="2" customFormat="1">
      <c r="A223" s="41"/>
      <c r="B223" s="42"/>
      <c r="C223" s="43"/>
      <c r="D223" s="220" t="s">
        <v>123</v>
      </c>
      <c r="E223" s="43"/>
      <c r="F223" s="221" t="s">
        <v>302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123</v>
      </c>
      <c r="AU223" s="20" t="s">
        <v>121</v>
      </c>
    </row>
    <row r="224" s="2" customFormat="1">
      <c r="A224" s="41"/>
      <c r="B224" s="42"/>
      <c r="C224" s="43"/>
      <c r="D224" s="225" t="s">
        <v>124</v>
      </c>
      <c r="E224" s="43"/>
      <c r="F224" s="226" t="s">
        <v>303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124</v>
      </c>
      <c r="AU224" s="20" t="s">
        <v>121</v>
      </c>
    </row>
    <row r="225" s="13" customFormat="1">
      <c r="A225" s="13"/>
      <c r="B225" s="231"/>
      <c r="C225" s="232"/>
      <c r="D225" s="220" t="s">
        <v>182</v>
      </c>
      <c r="E225" s="233" t="s">
        <v>19</v>
      </c>
      <c r="F225" s="234" t="s">
        <v>304</v>
      </c>
      <c r="G225" s="232"/>
      <c r="H225" s="233" t="s">
        <v>19</v>
      </c>
      <c r="I225" s="235"/>
      <c r="J225" s="232"/>
      <c r="K225" s="232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182</v>
      </c>
      <c r="AU225" s="240" t="s">
        <v>121</v>
      </c>
      <c r="AV225" s="13" t="s">
        <v>79</v>
      </c>
      <c r="AW225" s="13" t="s">
        <v>32</v>
      </c>
      <c r="AX225" s="13" t="s">
        <v>71</v>
      </c>
      <c r="AY225" s="240" t="s">
        <v>112</v>
      </c>
    </row>
    <row r="226" s="14" customFormat="1">
      <c r="A226" s="14"/>
      <c r="B226" s="241"/>
      <c r="C226" s="242"/>
      <c r="D226" s="220" t="s">
        <v>182</v>
      </c>
      <c r="E226" s="243" t="s">
        <v>19</v>
      </c>
      <c r="F226" s="244" t="s">
        <v>305</v>
      </c>
      <c r="G226" s="242"/>
      <c r="H226" s="245">
        <v>163.25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182</v>
      </c>
      <c r="AU226" s="251" t="s">
        <v>121</v>
      </c>
      <c r="AV226" s="14" t="s">
        <v>121</v>
      </c>
      <c r="AW226" s="14" t="s">
        <v>32</v>
      </c>
      <c r="AX226" s="14" t="s">
        <v>71</v>
      </c>
      <c r="AY226" s="251" t="s">
        <v>112</v>
      </c>
    </row>
    <row r="227" s="13" customFormat="1">
      <c r="A227" s="13"/>
      <c r="B227" s="231"/>
      <c r="C227" s="232"/>
      <c r="D227" s="220" t="s">
        <v>182</v>
      </c>
      <c r="E227" s="233" t="s">
        <v>19</v>
      </c>
      <c r="F227" s="234" t="s">
        <v>233</v>
      </c>
      <c r="G227" s="232"/>
      <c r="H227" s="233" t="s">
        <v>19</v>
      </c>
      <c r="I227" s="235"/>
      <c r="J227" s="232"/>
      <c r="K227" s="232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182</v>
      </c>
      <c r="AU227" s="240" t="s">
        <v>121</v>
      </c>
      <c r="AV227" s="13" t="s">
        <v>79</v>
      </c>
      <c r="AW227" s="13" t="s">
        <v>32</v>
      </c>
      <c r="AX227" s="13" t="s">
        <v>71</v>
      </c>
      <c r="AY227" s="240" t="s">
        <v>112</v>
      </c>
    </row>
    <row r="228" s="14" customFormat="1">
      <c r="A228" s="14"/>
      <c r="B228" s="241"/>
      <c r="C228" s="242"/>
      <c r="D228" s="220" t="s">
        <v>182</v>
      </c>
      <c r="E228" s="243" t="s">
        <v>19</v>
      </c>
      <c r="F228" s="244" t="s">
        <v>306</v>
      </c>
      <c r="G228" s="242"/>
      <c r="H228" s="245">
        <v>95.522999999999996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182</v>
      </c>
      <c r="AU228" s="251" t="s">
        <v>121</v>
      </c>
      <c r="AV228" s="14" t="s">
        <v>121</v>
      </c>
      <c r="AW228" s="14" t="s">
        <v>32</v>
      </c>
      <c r="AX228" s="14" t="s">
        <v>71</v>
      </c>
      <c r="AY228" s="251" t="s">
        <v>112</v>
      </c>
    </row>
    <row r="229" s="15" customFormat="1">
      <c r="A229" s="15"/>
      <c r="B229" s="252"/>
      <c r="C229" s="253"/>
      <c r="D229" s="220" t="s">
        <v>182</v>
      </c>
      <c r="E229" s="254" t="s">
        <v>19</v>
      </c>
      <c r="F229" s="255" t="s">
        <v>187</v>
      </c>
      <c r="G229" s="253"/>
      <c r="H229" s="256">
        <v>258.77300000000002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182</v>
      </c>
      <c r="AU229" s="262" t="s">
        <v>121</v>
      </c>
      <c r="AV229" s="15" t="s">
        <v>120</v>
      </c>
      <c r="AW229" s="15" t="s">
        <v>32</v>
      </c>
      <c r="AX229" s="15" t="s">
        <v>79</v>
      </c>
      <c r="AY229" s="262" t="s">
        <v>112</v>
      </c>
    </row>
    <row r="230" s="2" customFormat="1" ht="16.5" customHeight="1">
      <c r="A230" s="41"/>
      <c r="B230" s="42"/>
      <c r="C230" s="263" t="s">
        <v>307</v>
      </c>
      <c r="D230" s="263" t="s">
        <v>203</v>
      </c>
      <c r="E230" s="264" t="s">
        <v>308</v>
      </c>
      <c r="F230" s="265" t="s">
        <v>309</v>
      </c>
      <c r="G230" s="266" t="s">
        <v>178</v>
      </c>
      <c r="H230" s="267">
        <v>271.71199999999999</v>
      </c>
      <c r="I230" s="268"/>
      <c r="J230" s="269">
        <f>ROUND(I230*H230,2)</f>
        <v>0</v>
      </c>
      <c r="K230" s="265" t="s">
        <v>119</v>
      </c>
      <c r="L230" s="270"/>
      <c r="M230" s="271" t="s">
        <v>19</v>
      </c>
      <c r="N230" s="272" t="s">
        <v>43</v>
      </c>
      <c r="O230" s="87"/>
      <c r="P230" s="216">
        <f>O230*H230</f>
        <v>0</v>
      </c>
      <c r="Q230" s="216">
        <v>0.021999999999999999</v>
      </c>
      <c r="R230" s="216">
        <f>Q230*H230</f>
        <v>5.977663999999999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206</v>
      </c>
      <c r="AT230" s="218" t="s">
        <v>203</v>
      </c>
      <c r="AU230" s="218" t="s">
        <v>121</v>
      </c>
      <c r="AY230" s="20" t="s">
        <v>112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121</v>
      </c>
      <c r="BK230" s="219">
        <f>ROUND(I230*H230,2)</f>
        <v>0</v>
      </c>
      <c r="BL230" s="20" t="s">
        <v>120</v>
      </c>
      <c r="BM230" s="218" t="s">
        <v>310</v>
      </c>
    </row>
    <row r="231" s="2" customFormat="1">
      <c r="A231" s="41"/>
      <c r="B231" s="42"/>
      <c r="C231" s="43"/>
      <c r="D231" s="220" t="s">
        <v>123</v>
      </c>
      <c r="E231" s="43"/>
      <c r="F231" s="221" t="s">
        <v>309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123</v>
      </c>
      <c r="AU231" s="20" t="s">
        <v>121</v>
      </c>
    </row>
    <row r="232" s="14" customFormat="1">
      <c r="A232" s="14"/>
      <c r="B232" s="241"/>
      <c r="C232" s="242"/>
      <c r="D232" s="220" t="s">
        <v>182</v>
      </c>
      <c r="E232" s="242"/>
      <c r="F232" s="244" t="s">
        <v>311</v>
      </c>
      <c r="G232" s="242"/>
      <c r="H232" s="245">
        <v>271.71199999999999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182</v>
      </c>
      <c r="AU232" s="251" t="s">
        <v>121</v>
      </c>
      <c r="AV232" s="14" t="s">
        <v>121</v>
      </c>
      <c r="AW232" s="14" t="s">
        <v>4</v>
      </c>
      <c r="AX232" s="14" t="s">
        <v>79</v>
      </c>
      <c r="AY232" s="251" t="s">
        <v>112</v>
      </c>
    </row>
    <row r="233" s="2" customFormat="1" ht="24.15" customHeight="1">
      <c r="A233" s="41"/>
      <c r="B233" s="42"/>
      <c r="C233" s="207" t="s">
        <v>312</v>
      </c>
      <c r="D233" s="207" t="s">
        <v>115</v>
      </c>
      <c r="E233" s="208" t="s">
        <v>313</v>
      </c>
      <c r="F233" s="209" t="s">
        <v>314</v>
      </c>
      <c r="G233" s="210" t="s">
        <v>178</v>
      </c>
      <c r="H233" s="211">
        <v>16.170000000000002</v>
      </c>
      <c r="I233" s="212"/>
      <c r="J233" s="213">
        <f>ROUND(I233*H233,2)</f>
        <v>0</v>
      </c>
      <c r="K233" s="209" t="s">
        <v>119</v>
      </c>
      <c r="L233" s="47"/>
      <c r="M233" s="214" t="s">
        <v>19</v>
      </c>
      <c r="N233" s="215" t="s">
        <v>43</v>
      </c>
      <c r="O233" s="87"/>
      <c r="P233" s="216">
        <f>O233*H233</f>
        <v>0</v>
      </c>
      <c r="Q233" s="216">
        <v>0.011350000000000001</v>
      </c>
      <c r="R233" s="216">
        <f>Q233*H233</f>
        <v>0.18352950000000004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120</v>
      </c>
      <c r="AT233" s="218" t="s">
        <v>115</v>
      </c>
      <c r="AU233" s="218" t="s">
        <v>121</v>
      </c>
      <c r="AY233" s="20" t="s">
        <v>112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121</v>
      </c>
      <c r="BK233" s="219">
        <f>ROUND(I233*H233,2)</f>
        <v>0</v>
      </c>
      <c r="BL233" s="20" t="s">
        <v>120</v>
      </c>
      <c r="BM233" s="218" t="s">
        <v>315</v>
      </c>
    </row>
    <row r="234" s="2" customFormat="1">
      <c r="A234" s="41"/>
      <c r="B234" s="42"/>
      <c r="C234" s="43"/>
      <c r="D234" s="220" t="s">
        <v>123</v>
      </c>
      <c r="E234" s="43"/>
      <c r="F234" s="221" t="s">
        <v>316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123</v>
      </c>
      <c r="AU234" s="20" t="s">
        <v>121</v>
      </c>
    </row>
    <row r="235" s="2" customFormat="1">
      <c r="A235" s="41"/>
      <c r="B235" s="42"/>
      <c r="C235" s="43"/>
      <c r="D235" s="225" t="s">
        <v>124</v>
      </c>
      <c r="E235" s="43"/>
      <c r="F235" s="226" t="s">
        <v>317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124</v>
      </c>
      <c r="AU235" s="20" t="s">
        <v>121</v>
      </c>
    </row>
    <row r="236" s="13" customFormat="1">
      <c r="A236" s="13"/>
      <c r="B236" s="231"/>
      <c r="C236" s="232"/>
      <c r="D236" s="220" t="s">
        <v>182</v>
      </c>
      <c r="E236" s="233" t="s">
        <v>19</v>
      </c>
      <c r="F236" s="234" t="s">
        <v>318</v>
      </c>
      <c r="G236" s="232"/>
      <c r="H236" s="233" t="s">
        <v>19</v>
      </c>
      <c r="I236" s="235"/>
      <c r="J236" s="232"/>
      <c r="K236" s="232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182</v>
      </c>
      <c r="AU236" s="240" t="s">
        <v>121</v>
      </c>
      <c r="AV236" s="13" t="s">
        <v>79</v>
      </c>
      <c r="AW236" s="13" t="s">
        <v>32</v>
      </c>
      <c r="AX236" s="13" t="s">
        <v>71</v>
      </c>
      <c r="AY236" s="240" t="s">
        <v>112</v>
      </c>
    </row>
    <row r="237" s="14" customFormat="1">
      <c r="A237" s="14"/>
      <c r="B237" s="241"/>
      <c r="C237" s="242"/>
      <c r="D237" s="220" t="s">
        <v>182</v>
      </c>
      <c r="E237" s="243" t="s">
        <v>19</v>
      </c>
      <c r="F237" s="244" t="s">
        <v>319</v>
      </c>
      <c r="G237" s="242"/>
      <c r="H237" s="245">
        <v>16.170000000000002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182</v>
      </c>
      <c r="AU237" s="251" t="s">
        <v>121</v>
      </c>
      <c r="AV237" s="14" t="s">
        <v>121</v>
      </c>
      <c r="AW237" s="14" t="s">
        <v>32</v>
      </c>
      <c r="AX237" s="14" t="s">
        <v>79</v>
      </c>
      <c r="AY237" s="251" t="s">
        <v>112</v>
      </c>
    </row>
    <row r="238" s="2" customFormat="1" ht="16.5" customHeight="1">
      <c r="A238" s="41"/>
      <c r="B238" s="42"/>
      <c r="C238" s="263" t="s">
        <v>320</v>
      </c>
      <c r="D238" s="263" t="s">
        <v>203</v>
      </c>
      <c r="E238" s="264" t="s">
        <v>321</v>
      </c>
      <c r="F238" s="265" t="s">
        <v>322</v>
      </c>
      <c r="G238" s="266" t="s">
        <v>178</v>
      </c>
      <c r="H238" s="267">
        <v>16.978999999999999</v>
      </c>
      <c r="I238" s="268"/>
      <c r="J238" s="269">
        <f>ROUND(I238*H238,2)</f>
        <v>0</v>
      </c>
      <c r="K238" s="265" t="s">
        <v>119</v>
      </c>
      <c r="L238" s="270"/>
      <c r="M238" s="271" t="s">
        <v>19</v>
      </c>
      <c r="N238" s="272" t="s">
        <v>43</v>
      </c>
      <c r="O238" s="87"/>
      <c r="P238" s="216">
        <f>O238*H238</f>
        <v>0</v>
      </c>
      <c r="Q238" s="216">
        <v>0.0077499999999999999</v>
      </c>
      <c r="R238" s="216">
        <f>Q238*H238</f>
        <v>0.13158724999999999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206</v>
      </c>
      <c r="AT238" s="218" t="s">
        <v>203</v>
      </c>
      <c r="AU238" s="218" t="s">
        <v>121</v>
      </c>
      <c r="AY238" s="20" t="s">
        <v>112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121</v>
      </c>
      <c r="BK238" s="219">
        <f>ROUND(I238*H238,2)</f>
        <v>0</v>
      </c>
      <c r="BL238" s="20" t="s">
        <v>120</v>
      </c>
      <c r="BM238" s="218" t="s">
        <v>323</v>
      </c>
    </row>
    <row r="239" s="2" customFormat="1">
      <c r="A239" s="41"/>
      <c r="B239" s="42"/>
      <c r="C239" s="43"/>
      <c r="D239" s="220" t="s">
        <v>123</v>
      </c>
      <c r="E239" s="43"/>
      <c r="F239" s="221" t="s">
        <v>322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123</v>
      </c>
      <c r="AU239" s="20" t="s">
        <v>121</v>
      </c>
    </row>
    <row r="240" s="14" customFormat="1">
      <c r="A240" s="14"/>
      <c r="B240" s="241"/>
      <c r="C240" s="242"/>
      <c r="D240" s="220" t="s">
        <v>182</v>
      </c>
      <c r="E240" s="242"/>
      <c r="F240" s="244" t="s">
        <v>324</v>
      </c>
      <c r="G240" s="242"/>
      <c r="H240" s="245">
        <v>16.978999999999999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182</v>
      </c>
      <c r="AU240" s="251" t="s">
        <v>121</v>
      </c>
      <c r="AV240" s="14" t="s">
        <v>121</v>
      </c>
      <c r="AW240" s="14" t="s">
        <v>4</v>
      </c>
      <c r="AX240" s="14" t="s">
        <v>79</v>
      </c>
      <c r="AY240" s="251" t="s">
        <v>112</v>
      </c>
    </row>
    <row r="241" s="2" customFormat="1" ht="24.15" customHeight="1">
      <c r="A241" s="41"/>
      <c r="B241" s="42"/>
      <c r="C241" s="207" t="s">
        <v>7</v>
      </c>
      <c r="D241" s="207" t="s">
        <v>115</v>
      </c>
      <c r="E241" s="208" t="s">
        <v>325</v>
      </c>
      <c r="F241" s="209" t="s">
        <v>326</v>
      </c>
      <c r="G241" s="210" t="s">
        <v>178</v>
      </c>
      <c r="H241" s="211">
        <v>46.439999999999998</v>
      </c>
      <c r="I241" s="212"/>
      <c r="J241" s="213">
        <f>ROUND(I241*H241,2)</f>
        <v>0</v>
      </c>
      <c r="K241" s="209" t="s">
        <v>119</v>
      </c>
      <c r="L241" s="47"/>
      <c r="M241" s="214" t="s">
        <v>19</v>
      </c>
      <c r="N241" s="215" t="s">
        <v>43</v>
      </c>
      <c r="O241" s="87"/>
      <c r="P241" s="216">
        <f>O241*H241</f>
        <v>0</v>
      </c>
      <c r="Q241" s="216">
        <v>0.00010000000000000001</v>
      </c>
      <c r="R241" s="216">
        <f>Q241*H241</f>
        <v>0.0046439999999999997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120</v>
      </c>
      <c r="AT241" s="218" t="s">
        <v>115</v>
      </c>
      <c r="AU241" s="218" t="s">
        <v>121</v>
      </c>
      <c r="AY241" s="20" t="s">
        <v>112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121</v>
      </c>
      <c r="BK241" s="219">
        <f>ROUND(I241*H241,2)</f>
        <v>0</v>
      </c>
      <c r="BL241" s="20" t="s">
        <v>120</v>
      </c>
      <c r="BM241" s="218" t="s">
        <v>327</v>
      </c>
    </row>
    <row r="242" s="2" customFormat="1">
      <c r="A242" s="41"/>
      <c r="B242" s="42"/>
      <c r="C242" s="43"/>
      <c r="D242" s="220" t="s">
        <v>123</v>
      </c>
      <c r="E242" s="43"/>
      <c r="F242" s="221" t="s">
        <v>328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123</v>
      </c>
      <c r="AU242" s="20" t="s">
        <v>121</v>
      </c>
    </row>
    <row r="243" s="2" customFormat="1">
      <c r="A243" s="41"/>
      <c r="B243" s="42"/>
      <c r="C243" s="43"/>
      <c r="D243" s="225" t="s">
        <v>124</v>
      </c>
      <c r="E243" s="43"/>
      <c r="F243" s="226" t="s">
        <v>329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124</v>
      </c>
      <c r="AU243" s="20" t="s">
        <v>121</v>
      </c>
    </row>
    <row r="244" s="13" customFormat="1">
      <c r="A244" s="13"/>
      <c r="B244" s="231"/>
      <c r="C244" s="232"/>
      <c r="D244" s="220" t="s">
        <v>182</v>
      </c>
      <c r="E244" s="233" t="s">
        <v>19</v>
      </c>
      <c r="F244" s="234" t="s">
        <v>183</v>
      </c>
      <c r="G244" s="232"/>
      <c r="H244" s="233" t="s">
        <v>19</v>
      </c>
      <c r="I244" s="235"/>
      <c r="J244" s="232"/>
      <c r="K244" s="232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182</v>
      </c>
      <c r="AU244" s="240" t="s">
        <v>121</v>
      </c>
      <c r="AV244" s="13" t="s">
        <v>79</v>
      </c>
      <c r="AW244" s="13" t="s">
        <v>32</v>
      </c>
      <c r="AX244" s="13" t="s">
        <v>71</v>
      </c>
      <c r="AY244" s="240" t="s">
        <v>112</v>
      </c>
    </row>
    <row r="245" s="14" customFormat="1">
      <c r="A245" s="14"/>
      <c r="B245" s="241"/>
      <c r="C245" s="242"/>
      <c r="D245" s="220" t="s">
        <v>182</v>
      </c>
      <c r="E245" s="243" t="s">
        <v>19</v>
      </c>
      <c r="F245" s="244" t="s">
        <v>184</v>
      </c>
      <c r="G245" s="242"/>
      <c r="H245" s="245">
        <v>37.799999999999997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182</v>
      </c>
      <c r="AU245" s="251" t="s">
        <v>121</v>
      </c>
      <c r="AV245" s="14" t="s">
        <v>121</v>
      </c>
      <c r="AW245" s="14" t="s">
        <v>32</v>
      </c>
      <c r="AX245" s="14" t="s">
        <v>71</v>
      </c>
      <c r="AY245" s="251" t="s">
        <v>112</v>
      </c>
    </row>
    <row r="246" s="13" customFormat="1">
      <c r="A246" s="13"/>
      <c r="B246" s="231"/>
      <c r="C246" s="232"/>
      <c r="D246" s="220" t="s">
        <v>182</v>
      </c>
      <c r="E246" s="233" t="s">
        <v>19</v>
      </c>
      <c r="F246" s="234" t="s">
        <v>185</v>
      </c>
      <c r="G246" s="232"/>
      <c r="H246" s="233" t="s">
        <v>19</v>
      </c>
      <c r="I246" s="235"/>
      <c r="J246" s="232"/>
      <c r="K246" s="232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182</v>
      </c>
      <c r="AU246" s="240" t="s">
        <v>121</v>
      </c>
      <c r="AV246" s="13" t="s">
        <v>79</v>
      </c>
      <c r="AW246" s="13" t="s">
        <v>32</v>
      </c>
      <c r="AX246" s="13" t="s">
        <v>71</v>
      </c>
      <c r="AY246" s="240" t="s">
        <v>112</v>
      </c>
    </row>
    <row r="247" s="14" customFormat="1">
      <c r="A247" s="14"/>
      <c r="B247" s="241"/>
      <c r="C247" s="242"/>
      <c r="D247" s="220" t="s">
        <v>182</v>
      </c>
      <c r="E247" s="243" t="s">
        <v>19</v>
      </c>
      <c r="F247" s="244" t="s">
        <v>186</v>
      </c>
      <c r="G247" s="242"/>
      <c r="H247" s="245">
        <v>8.6400000000000006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182</v>
      </c>
      <c r="AU247" s="251" t="s">
        <v>121</v>
      </c>
      <c r="AV247" s="14" t="s">
        <v>121</v>
      </c>
      <c r="AW247" s="14" t="s">
        <v>32</v>
      </c>
      <c r="AX247" s="14" t="s">
        <v>71</v>
      </c>
      <c r="AY247" s="251" t="s">
        <v>112</v>
      </c>
    </row>
    <row r="248" s="15" customFormat="1">
      <c r="A248" s="15"/>
      <c r="B248" s="252"/>
      <c r="C248" s="253"/>
      <c r="D248" s="220" t="s">
        <v>182</v>
      </c>
      <c r="E248" s="254" t="s">
        <v>19</v>
      </c>
      <c r="F248" s="255" t="s">
        <v>187</v>
      </c>
      <c r="G248" s="253"/>
      <c r="H248" s="256">
        <v>46.439999999999998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2" t="s">
        <v>182</v>
      </c>
      <c r="AU248" s="262" t="s">
        <v>121</v>
      </c>
      <c r="AV248" s="15" t="s">
        <v>120</v>
      </c>
      <c r="AW248" s="15" t="s">
        <v>32</v>
      </c>
      <c r="AX248" s="15" t="s">
        <v>79</v>
      </c>
      <c r="AY248" s="262" t="s">
        <v>112</v>
      </c>
    </row>
    <row r="249" s="2" customFormat="1" ht="24.15" customHeight="1">
      <c r="A249" s="41"/>
      <c r="B249" s="42"/>
      <c r="C249" s="207" t="s">
        <v>330</v>
      </c>
      <c r="D249" s="207" t="s">
        <v>115</v>
      </c>
      <c r="E249" s="208" t="s">
        <v>331</v>
      </c>
      <c r="F249" s="209" t="s">
        <v>332</v>
      </c>
      <c r="G249" s="210" t="s">
        <v>178</v>
      </c>
      <c r="H249" s="211">
        <v>33.594000000000001</v>
      </c>
      <c r="I249" s="212"/>
      <c r="J249" s="213">
        <f>ROUND(I249*H249,2)</f>
        <v>0</v>
      </c>
      <c r="K249" s="209" t="s">
        <v>119</v>
      </c>
      <c r="L249" s="47"/>
      <c r="M249" s="214" t="s">
        <v>19</v>
      </c>
      <c r="N249" s="215" t="s">
        <v>43</v>
      </c>
      <c r="O249" s="87"/>
      <c r="P249" s="216">
        <f>O249*H249</f>
        <v>0</v>
      </c>
      <c r="Q249" s="216">
        <v>8.0000000000000007E-05</v>
      </c>
      <c r="R249" s="216">
        <f>Q249*H249</f>
        <v>0.0026875200000000001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120</v>
      </c>
      <c r="AT249" s="218" t="s">
        <v>115</v>
      </c>
      <c r="AU249" s="218" t="s">
        <v>121</v>
      </c>
      <c r="AY249" s="20" t="s">
        <v>112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121</v>
      </c>
      <c r="BK249" s="219">
        <f>ROUND(I249*H249,2)</f>
        <v>0</v>
      </c>
      <c r="BL249" s="20" t="s">
        <v>120</v>
      </c>
      <c r="BM249" s="218" t="s">
        <v>333</v>
      </c>
    </row>
    <row r="250" s="2" customFormat="1">
      <c r="A250" s="41"/>
      <c r="B250" s="42"/>
      <c r="C250" s="43"/>
      <c r="D250" s="220" t="s">
        <v>123</v>
      </c>
      <c r="E250" s="43"/>
      <c r="F250" s="221" t="s">
        <v>334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123</v>
      </c>
      <c r="AU250" s="20" t="s">
        <v>121</v>
      </c>
    </row>
    <row r="251" s="2" customFormat="1">
      <c r="A251" s="41"/>
      <c r="B251" s="42"/>
      <c r="C251" s="43"/>
      <c r="D251" s="225" t="s">
        <v>124</v>
      </c>
      <c r="E251" s="43"/>
      <c r="F251" s="226" t="s">
        <v>335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124</v>
      </c>
      <c r="AU251" s="20" t="s">
        <v>121</v>
      </c>
    </row>
    <row r="252" s="13" customFormat="1">
      <c r="A252" s="13"/>
      <c r="B252" s="231"/>
      <c r="C252" s="232"/>
      <c r="D252" s="220" t="s">
        <v>182</v>
      </c>
      <c r="E252" s="233" t="s">
        <v>19</v>
      </c>
      <c r="F252" s="234" t="s">
        <v>231</v>
      </c>
      <c r="G252" s="232"/>
      <c r="H252" s="233" t="s">
        <v>19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182</v>
      </c>
      <c r="AU252" s="240" t="s">
        <v>121</v>
      </c>
      <c r="AV252" s="13" t="s">
        <v>79</v>
      </c>
      <c r="AW252" s="13" t="s">
        <v>32</v>
      </c>
      <c r="AX252" s="13" t="s">
        <v>71</v>
      </c>
      <c r="AY252" s="240" t="s">
        <v>112</v>
      </c>
    </row>
    <row r="253" s="14" customFormat="1">
      <c r="A253" s="14"/>
      <c r="B253" s="241"/>
      <c r="C253" s="242"/>
      <c r="D253" s="220" t="s">
        <v>182</v>
      </c>
      <c r="E253" s="243" t="s">
        <v>19</v>
      </c>
      <c r="F253" s="244" t="s">
        <v>291</v>
      </c>
      <c r="G253" s="242"/>
      <c r="H253" s="245">
        <v>18.803999999999998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182</v>
      </c>
      <c r="AU253" s="251" t="s">
        <v>121</v>
      </c>
      <c r="AV253" s="14" t="s">
        <v>121</v>
      </c>
      <c r="AW253" s="14" t="s">
        <v>32</v>
      </c>
      <c r="AX253" s="14" t="s">
        <v>71</v>
      </c>
      <c r="AY253" s="251" t="s">
        <v>112</v>
      </c>
    </row>
    <row r="254" s="13" customFormat="1">
      <c r="A254" s="13"/>
      <c r="B254" s="231"/>
      <c r="C254" s="232"/>
      <c r="D254" s="220" t="s">
        <v>182</v>
      </c>
      <c r="E254" s="233" t="s">
        <v>19</v>
      </c>
      <c r="F254" s="234" t="s">
        <v>233</v>
      </c>
      <c r="G254" s="232"/>
      <c r="H254" s="233" t="s">
        <v>19</v>
      </c>
      <c r="I254" s="235"/>
      <c r="J254" s="232"/>
      <c r="K254" s="232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182</v>
      </c>
      <c r="AU254" s="240" t="s">
        <v>121</v>
      </c>
      <c r="AV254" s="13" t="s">
        <v>79</v>
      </c>
      <c r="AW254" s="13" t="s">
        <v>32</v>
      </c>
      <c r="AX254" s="13" t="s">
        <v>71</v>
      </c>
      <c r="AY254" s="240" t="s">
        <v>112</v>
      </c>
    </row>
    <row r="255" s="14" customFormat="1">
      <c r="A255" s="14"/>
      <c r="B255" s="241"/>
      <c r="C255" s="242"/>
      <c r="D255" s="220" t="s">
        <v>182</v>
      </c>
      <c r="E255" s="243" t="s">
        <v>19</v>
      </c>
      <c r="F255" s="244" t="s">
        <v>292</v>
      </c>
      <c r="G255" s="242"/>
      <c r="H255" s="245">
        <v>14.789999999999999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182</v>
      </c>
      <c r="AU255" s="251" t="s">
        <v>121</v>
      </c>
      <c r="AV255" s="14" t="s">
        <v>121</v>
      </c>
      <c r="AW255" s="14" t="s">
        <v>32</v>
      </c>
      <c r="AX255" s="14" t="s">
        <v>71</v>
      </c>
      <c r="AY255" s="251" t="s">
        <v>112</v>
      </c>
    </row>
    <row r="256" s="15" customFormat="1">
      <c r="A256" s="15"/>
      <c r="B256" s="252"/>
      <c r="C256" s="253"/>
      <c r="D256" s="220" t="s">
        <v>182</v>
      </c>
      <c r="E256" s="254" t="s">
        <v>19</v>
      </c>
      <c r="F256" s="255" t="s">
        <v>187</v>
      </c>
      <c r="G256" s="253"/>
      <c r="H256" s="256">
        <v>33.593999999999994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2" t="s">
        <v>182</v>
      </c>
      <c r="AU256" s="262" t="s">
        <v>121</v>
      </c>
      <c r="AV256" s="15" t="s">
        <v>120</v>
      </c>
      <c r="AW256" s="15" t="s">
        <v>32</v>
      </c>
      <c r="AX256" s="15" t="s">
        <v>79</v>
      </c>
      <c r="AY256" s="262" t="s">
        <v>112</v>
      </c>
    </row>
    <row r="257" s="2" customFormat="1" ht="24.15" customHeight="1">
      <c r="A257" s="41"/>
      <c r="B257" s="42"/>
      <c r="C257" s="207" t="s">
        <v>336</v>
      </c>
      <c r="D257" s="207" t="s">
        <v>115</v>
      </c>
      <c r="E257" s="208" t="s">
        <v>337</v>
      </c>
      <c r="F257" s="209" t="s">
        <v>338</v>
      </c>
      <c r="G257" s="210" t="s">
        <v>178</v>
      </c>
      <c r="H257" s="211">
        <v>258.77300000000002</v>
      </c>
      <c r="I257" s="212"/>
      <c r="J257" s="213">
        <f>ROUND(I257*H257,2)</f>
        <v>0</v>
      </c>
      <c r="K257" s="209" t="s">
        <v>119</v>
      </c>
      <c r="L257" s="47"/>
      <c r="M257" s="214" t="s">
        <v>19</v>
      </c>
      <c r="N257" s="215" t="s">
        <v>43</v>
      </c>
      <c r="O257" s="87"/>
      <c r="P257" s="216">
        <f>O257*H257</f>
        <v>0</v>
      </c>
      <c r="Q257" s="216">
        <v>8.0000000000000007E-05</v>
      </c>
      <c r="R257" s="216">
        <f>Q257*H257</f>
        <v>0.020701840000000003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120</v>
      </c>
      <c r="AT257" s="218" t="s">
        <v>115</v>
      </c>
      <c r="AU257" s="218" t="s">
        <v>121</v>
      </c>
      <c r="AY257" s="20" t="s">
        <v>112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121</v>
      </c>
      <c r="BK257" s="219">
        <f>ROUND(I257*H257,2)</f>
        <v>0</v>
      </c>
      <c r="BL257" s="20" t="s">
        <v>120</v>
      </c>
      <c r="BM257" s="218" t="s">
        <v>339</v>
      </c>
    </row>
    <row r="258" s="2" customFormat="1">
      <c r="A258" s="41"/>
      <c r="B258" s="42"/>
      <c r="C258" s="43"/>
      <c r="D258" s="220" t="s">
        <v>123</v>
      </c>
      <c r="E258" s="43"/>
      <c r="F258" s="221" t="s">
        <v>340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123</v>
      </c>
      <c r="AU258" s="20" t="s">
        <v>121</v>
      </c>
    </row>
    <row r="259" s="2" customFormat="1">
      <c r="A259" s="41"/>
      <c r="B259" s="42"/>
      <c r="C259" s="43"/>
      <c r="D259" s="225" t="s">
        <v>124</v>
      </c>
      <c r="E259" s="43"/>
      <c r="F259" s="226" t="s">
        <v>341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124</v>
      </c>
      <c r="AU259" s="20" t="s">
        <v>121</v>
      </c>
    </row>
    <row r="260" s="13" customFormat="1">
      <c r="A260" s="13"/>
      <c r="B260" s="231"/>
      <c r="C260" s="232"/>
      <c r="D260" s="220" t="s">
        <v>182</v>
      </c>
      <c r="E260" s="233" t="s">
        <v>19</v>
      </c>
      <c r="F260" s="234" t="s">
        <v>304</v>
      </c>
      <c r="G260" s="232"/>
      <c r="H260" s="233" t="s">
        <v>19</v>
      </c>
      <c r="I260" s="235"/>
      <c r="J260" s="232"/>
      <c r="K260" s="232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182</v>
      </c>
      <c r="AU260" s="240" t="s">
        <v>121</v>
      </c>
      <c r="AV260" s="13" t="s">
        <v>79</v>
      </c>
      <c r="AW260" s="13" t="s">
        <v>32</v>
      </c>
      <c r="AX260" s="13" t="s">
        <v>71</v>
      </c>
      <c r="AY260" s="240" t="s">
        <v>112</v>
      </c>
    </row>
    <row r="261" s="14" customFormat="1">
      <c r="A261" s="14"/>
      <c r="B261" s="241"/>
      <c r="C261" s="242"/>
      <c r="D261" s="220" t="s">
        <v>182</v>
      </c>
      <c r="E261" s="243" t="s">
        <v>19</v>
      </c>
      <c r="F261" s="244" t="s">
        <v>305</v>
      </c>
      <c r="G261" s="242"/>
      <c r="H261" s="245">
        <v>163.25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182</v>
      </c>
      <c r="AU261" s="251" t="s">
        <v>121</v>
      </c>
      <c r="AV261" s="14" t="s">
        <v>121</v>
      </c>
      <c r="AW261" s="14" t="s">
        <v>32</v>
      </c>
      <c r="AX261" s="14" t="s">
        <v>71</v>
      </c>
      <c r="AY261" s="251" t="s">
        <v>112</v>
      </c>
    </row>
    <row r="262" s="13" customFormat="1">
      <c r="A262" s="13"/>
      <c r="B262" s="231"/>
      <c r="C262" s="232"/>
      <c r="D262" s="220" t="s">
        <v>182</v>
      </c>
      <c r="E262" s="233" t="s">
        <v>19</v>
      </c>
      <c r="F262" s="234" t="s">
        <v>233</v>
      </c>
      <c r="G262" s="232"/>
      <c r="H262" s="233" t="s">
        <v>19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182</v>
      </c>
      <c r="AU262" s="240" t="s">
        <v>121</v>
      </c>
      <c r="AV262" s="13" t="s">
        <v>79</v>
      </c>
      <c r="AW262" s="13" t="s">
        <v>32</v>
      </c>
      <c r="AX262" s="13" t="s">
        <v>71</v>
      </c>
      <c r="AY262" s="240" t="s">
        <v>112</v>
      </c>
    </row>
    <row r="263" s="14" customFormat="1">
      <c r="A263" s="14"/>
      <c r="B263" s="241"/>
      <c r="C263" s="242"/>
      <c r="D263" s="220" t="s">
        <v>182</v>
      </c>
      <c r="E263" s="243" t="s">
        <v>19</v>
      </c>
      <c r="F263" s="244" t="s">
        <v>306</v>
      </c>
      <c r="G263" s="242"/>
      <c r="H263" s="245">
        <v>95.522999999999996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182</v>
      </c>
      <c r="AU263" s="251" t="s">
        <v>121</v>
      </c>
      <c r="AV263" s="14" t="s">
        <v>121</v>
      </c>
      <c r="AW263" s="14" t="s">
        <v>32</v>
      </c>
      <c r="AX263" s="14" t="s">
        <v>71</v>
      </c>
      <c r="AY263" s="251" t="s">
        <v>112</v>
      </c>
    </row>
    <row r="264" s="15" customFormat="1">
      <c r="A264" s="15"/>
      <c r="B264" s="252"/>
      <c r="C264" s="253"/>
      <c r="D264" s="220" t="s">
        <v>182</v>
      </c>
      <c r="E264" s="254" t="s">
        <v>19</v>
      </c>
      <c r="F264" s="255" t="s">
        <v>187</v>
      </c>
      <c r="G264" s="253"/>
      <c r="H264" s="256">
        <v>258.77300000000002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2" t="s">
        <v>182</v>
      </c>
      <c r="AU264" s="262" t="s">
        <v>121</v>
      </c>
      <c r="AV264" s="15" t="s">
        <v>120</v>
      </c>
      <c r="AW264" s="15" t="s">
        <v>32</v>
      </c>
      <c r="AX264" s="15" t="s">
        <v>79</v>
      </c>
      <c r="AY264" s="262" t="s">
        <v>112</v>
      </c>
    </row>
    <row r="265" s="2" customFormat="1" ht="16.5" customHeight="1">
      <c r="A265" s="41"/>
      <c r="B265" s="42"/>
      <c r="C265" s="207" t="s">
        <v>342</v>
      </c>
      <c r="D265" s="207" t="s">
        <v>115</v>
      </c>
      <c r="E265" s="208" t="s">
        <v>343</v>
      </c>
      <c r="F265" s="209" t="s">
        <v>344</v>
      </c>
      <c r="G265" s="210" t="s">
        <v>263</v>
      </c>
      <c r="H265" s="211">
        <v>55.990000000000002</v>
      </c>
      <c r="I265" s="212"/>
      <c r="J265" s="213">
        <f>ROUND(I265*H265,2)</f>
        <v>0</v>
      </c>
      <c r="K265" s="209" t="s">
        <v>119</v>
      </c>
      <c r="L265" s="47"/>
      <c r="M265" s="214" t="s">
        <v>19</v>
      </c>
      <c r="N265" s="215" t="s">
        <v>43</v>
      </c>
      <c r="O265" s="87"/>
      <c r="P265" s="216">
        <f>O265*H265</f>
        <v>0</v>
      </c>
      <c r="Q265" s="216">
        <v>9.7399999999999996E-05</v>
      </c>
      <c r="R265" s="216">
        <f>Q265*H265</f>
        <v>0.0054534259999999999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120</v>
      </c>
      <c r="AT265" s="218" t="s">
        <v>115</v>
      </c>
      <c r="AU265" s="218" t="s">
        <v>121</v>
      </c>
      <c r="AY265" s="20" t="s">
        <v>112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121</v>
      </c>
      <c r="BK265" s="219">
        <f>ROUND(I265*H265,2)</f>
        <v>0</v>
      </c>
      <c r="BL265" s="20" t="s">
        <v>120</v>
      </c>
      <c r="BM265" s="218" t="s">
        <v>345</v>
      </c>
    </row>
    <row r="266" s="2" customFormat="1">
      <c r="A266" s="41"/>
      <c r="B266" s="42"/>
      <c r="C266" s="43"/>
      <c r="D266" s="220" t="s">
        <v>123</v>
      </c>
      <c r="E266" s="43"/>
      <c r="F266" s="221" t="s">
        <v>346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123</v>
      </c>
      <c r="AU266" s="20" t="s">
        <v>121</v>
      </c>
    </row>
    <row r="267" s="2" customFormat="1">
      <c r="A267" s="41"/>
      <c r="B267" s="42"/>
      <c r="C267" s="43"/>
      <c r="D267" s="225" t="s">
        <v>124</v>
      </c>
      <c r="E267" s="43"/>
      <c r="F267" s="226" t="s">
        <v>347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124</v>
      </c>
      <c r="AU267" s="20" t="s">
        <v>121</v>
      </c>
    </row>
    <row r="268" s="14" customFormat="1">
      <c r="A268" s="14"/>
      <c r="B268" s="241"/>
      <c r="C268" s="242"/>
      <c r="D268" s="220" t="s">
        <v>182</v>
      </c>
      <c r="E268" s="243" t="s">
        <v>19</v>
      </c>
      <c r="F268" s="244" t="s">
        <v>348</v>
      </c>
      <c r="G268" s="242"/>
      <c r="H268" s="245">
        <v>55.990000000000002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182</v>
      </c>
      <c r="AU268" s="251" t="s">
        <v>121</v>
      </c>
      <c r="AV268" s="14" t="s">
        <v>121</v>
      </c>
      <c r="AW268" s="14" t="s">
        <v>32</v>
      </c>
      <c r="AX268" s="14" t="s">
        <v>79</v>
      </c>
      <c r="AY268" s="251" t="s">
        <v>112</v>
      </c>
    </row>
    <row r="269" s="2" customFormat="1" ht="16.5" customHeight="1">
      <c r="A269" s="41"/>
      <c r="B269" s="42"/>
      <c r="C269" s="263" t="s">
        <v>349</v>
      </c>
      <c r="D269" s="263" t="s">
        <v>203</v>
      </c>
      <c r="E269" s="264" t="s">
        <v>350</v>
      </c>
      <c r="F269" s="265" t="s">
        <v>351</v>
      </c>
      <c r="G269" s="266" t="s">
        <v>263</v>
      </c>
      <c r="H269" s="267">
        <v>55.990000000000002</v>
      </c>
      <c r="I269" s="268"/>
      <c r="J269" s="269">
        <f>ROUND(I269*H269,2)</f>
        <v>0</v>
      </c>
      <c r="K269" s="265" t="s">
        <v>119</v>
      </c>
      <c r="L269" s="270"/>
      <c r="M269" s="271" t="s">
        <v>19</v>
      </c>
      <c r="N269" s="272" t="s">
        <v>43</v>
      </c>
      <c r="O269" s="87"/>
      <c r="P269" s="216">
        <f>O269*H269</f>
        <v>0</v>
      </c>
      <c r="Q269" s="216">
        <v>0.00025999999999999998</v>
      </c>
      <c r="R269" s="216">
        <f>Q269*H269</f>
        <v>0.0145574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206</v>
      </c>
      <c r="AT269" s="218" t="s">
        <v>203</v>
      </c>
      <c r="AU269" s="218" t="s">
        <v>121</v>
      </c>
      <c r="AY269" s="20" t="s">
        <v>112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121</v>
      </c>
      <c r="BK269" s="219">
        <f>ROUND(I269*H269,2)</f>
        <v>0</v>
      </c>
      <c r="BL269" s="20" t="s">
        <v>120</v>
      </c>
      <c r="BM269" s="218" t="s">
        <v>352</v>
      </c>
    </row>
    <row r="270" s="2" customFormat="1">
      <c r="A270" s="41"/>
      <c r="B270" s="42"/>
      <c r="C270" s="43"/>
      <c r="D270" s="220" t="s">
        <v>123</v>
      </c>
      <c r="E270" s="43"/>
      <c r="F270" s="221" t="s">
        <v>351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123</v>
      </c>
      <c r="AU270" s="20" t="s">
        <v>121</v>
      </c>
    </row>
    <row r="271" s="2" customFormat="1" ht="16.5" customHeight="1">
      <c r="A271" s="41"/>
      <c r="B271" s="42"/>
      <c r="C271" s="207" t="s">
        <v>353</v>
      </c>
      <c r="D271" s="207" t="s">
        <v>115</v>
      </c>
      <c r="E271" s="208" t="s">
        <v>354</v>
      </c>
      <c r="F271" s="209" t="s">
        <v>355</v>
      </c>
      <c r="G271" s="210" t="s">
        <v>263</v>
      </c>
      <c r="H271" s="211">
        <v>664.38</v>
      </c>
      <c r="I271" s="212"/>
      <c r="J271" s="213">
        <f>ROUND(I271*H271,2)</f>
        <v>0</v>
      </c>
      <c r="K271" s="209" t="s">
        <v>119</v>
      </c>
      <c r="L271" s="47"/>
      <c r="M271" s="214" t="s">
        <v>19</v>
      </c>
      <c r="N271" s="215" t="s">
        <v>43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120</v>
      </c>
      <c r="AT271" s="218" t="s">
        <v>115</v>
      </c>
      <c r="AU271" s="218" t="s">
        <v>121</v>
      </c>
      <c r="AY271" s="20" t="s">
        <v>112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121</v>
      </c>
      <c r="BK271" s="219">
        <f>ROUND(I271*H271,2)</f>
        <v>0</v>
      </c>
      <c r="BL271" s="20" t="s">
        <v>120</v>
      </c>
      <c r="BM271" s="218" t="s">
        <v>356</v>
      </c>
    </row>
    <row r="272" s="2" customFormat="1">
      <c r="A272" s="41"/>
      <c r="B272" s="42"/>
      <c r="C272" s="43"/>
      <c r="D272" s="220" t="s">
        <v>123</v>
      </c>
      <c r="E272" s="43"/>
      <c r="F272" s="221" t="s">
        <v>357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123</v>
      </c>
      <c r="AU272" s="20" t="s">
        <v>121</v>
      </c>
    </row>
    <row r="273" s="2" customFormat="1">
      <c r="A273" s="41"/>
      <c r="B273" s="42"/>
      <c r="C273" s="43"/>
      <c r="D273" s="225" t="s">
        <v>124</v>
      </c>
      <c r="E273" s="43"/>
      <c r="F273" s="226" t="s">
        <v>358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124</v>
      </c>
      <c r="AU273" s="20" t="s">
        <v>121</v>
      </c>
    </row>
    <row r="274" s="14" customFormat="1">
      <c r="A274" s="14"/>
      <c r="B274" s="241"/>
      <c r="C274" s="242"/>
      <c r="D274" s="220" t="s">
        <v>182</v>
      </c>
      <c r="E274" s="243" t="s">
        <v>19</v>
      </c>
      <c r="F274" s="244" t="s">
        <v>359</v>
      </c>
      <c r="G274" s="242"/>
      <c r="H274" s="245">
        <v>664.38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182</v>
      </c>
      <c r="AU274" s="251" t="s">
        <v>121</v>
      </c>
      <c r="AV274" s="14" t="s">
        <v>121</v>
      </c>
      <c r="AW274" s="14" t="s">
        <v>32</v>
      </c>
      <c r="AX274" s="14" t="s">
        <v>79</v>
      </c>
      <c r="AY274" s="251" t="s">
        <v>112</v>
      </c>
    </row>
    <row r="275" s="2" customFormat="1" ht="16.5" customHeight="1">
      <c r="A275" s="41"/>
      <c r="B275" s="42"/>
      <c r="C275" s="263" t="s">
        <v>360</v>
      </c>
      <c r="D275" s="263" t="s">
        <v>203</v>
      </c>
      <c r="E275" s="264" t="s">
        <v>361</v>
      </c>
      <c r="F275" s="265" t="s">
        <v>362</v>
      </c>
      <c r="G275" s="266" t="s">
        <v>263</v>
      </c>
      <c r="H275" s="267">
        <v>341.81999999999999</v>
      </c>
      <c r="I275" s="268"/>
      <c r="J275" s="269">
        <f>ROUND(I275*H275,2)</f>
        <v>0</v>
      </c>
      <c r="K275" s="265" t="s">
        <v>119</v>
      </c>
      <c r="L275" s="270"/>
      <c r="M275" s="271" t="s">
        <v>19</v>
      </c>
      <c r="N275" s="272" t="s">
        <v>43</v>
      </c>
      <c r="O275" s="87"/>
      <c r="P275" s="216">
        <f>O275*H275</f>
        <v>0</v>
      </c>
      <c r="Q275" s="216">
        <v>0.00010000000000000001</v>
      </c>
      <c r="R275" s="216">
        <f>Q275*H275</f>
        <v>0.034182000000000004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206</v>
      </c>
      <c r="AT275" s="218" t="s">
        <v>203</v>
      </c>
      <c r="AU275" s="218" t="s">
        <v>121</v>
      </c>
      <c r="AY275" s="20" t="s">
        <v>112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121</v>
      </c>
      <c r="BK275" s="219">
        <f>ROUND(I275*H275,2)</f>
        <v>0</v>
      </c>
      <c r="BL275" s="20" t="s">
        <v>120</v>
      </c>
      <c r="BM275" s="218" t="s">
        <v>363</v>
      </c>
    </row>
    <row r="276" s="2" customFormat="1">
      <c r="A276" s="41"/>
      <c r="B276" s="42"/>
      <c r="C276" s="43"/>
      <c r="D276" s="220" t="s">
        <v>123</v>
      </c>
      <c r="E276" s="43"/>
      <c r="F276" s="221" t="s">
        <v>362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123</v>
      </c>
      <c r="AU276" s="20" t="s">
        <v>121</v>
      </c>
    </row>
    <row r="277" s="13" customFormat="1">
      <c r="A277" s="13"/>
      <c r="B277" s="231"/>
      <c r="C277" s="232"/>
      <c r="D277" s="220" t="s">
        <v>182</v>
      </c>
      <c r="E277" s="233" t="s">
        <v>19</v>
      </c>
      <c r="F277" s="234" t="s">
        <v>267</v>
      </c>
      <c r="G277" s="232"/>
      <c r="H277" s="233" t="s">
        <v>19</v>
      </c>
      <c r="I277" s="235"/>
      <c r="J277" s="232"/>
      <c r="K277" s="232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182</v>
      </c>
      <c r="AU277" s="240" t="s">
        <v>121</v>
      </c>
      <c r="AV277" s="13" t="s">
        <v>79</v>
      </c>
      <c r="AW277" s="13" t="s">
        <v>32</v>
      </c>
      <c r="AX277" s="13" t="s">
        <v>71</v>
      </c>
      <c r="AY277" s="240" t="s">
        <v>112</v>
      </c>
    </row>
    <row r="278" s="14" customFormat="1">
      <c r="A278" s="14"/>
      <c r="B278" s="241"/>
      <c r="C278" s="242"/>
      <c r="D278" s="220" t="s">
        <v>182</v>
      </c>
      <c r="E278" s="243" t="s">
        <v>19</v>
      </c>
      <c r="F278" s="244" t="s">
        <v>364</v>
      </c>
      <c r="G278" s="242"/>
      <c r="H278" s="245">
        <v>79.420000000000002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182</v>
      </c>
      <c r="AU278" s="251" t="s">
        <v>121</v>
      </c>
      <c r="AV278" s="14" t="s">
        <v>121</v>
      </c>
      <c r="AW278" s="14" t="s">
        <v>32</v>
      </c>
      <c r="AX278" s="14" t="s">
        <v>71</v>
      </c>
      <c r="AY278" s="251" t="s">
        <v>112</v>
      </c>
    </row>
    <row r="279" s="13" customFormat="1">
      <c r="A279" s="13"/>
      <c r="B279" s="231"/>
      <c r="C279" s="232"/>
      <c r="D279" s="220" t="s">
        <v>182</v>
      </c>
      <c r="E279" s="233" t="s">
        <v>19</v>
      </c>
      <c r="F279" s="234" t="s">
        <v>269</v>
      </c>
      <c r="G279" s="232"/>
      <c r="H279" s="233" t="s">
        <v>19</v>
      </c>
      <c r="I279" s="235"/>
      <c r="J279" s="232"/>
      <c r="K279" s="232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182</v>
      </c>
      <c r="AU279" s="240" t="s">
        <v>121</v>
      </c>
      <c r="AV279" s="13" t="s">
        <v>79</v>
      </c>
      <c r="AW279" s="13" t="s">
        <v>32</v>
      </c>
      <c r="AX279" s="13" t="s">
        <v>71</v>
      </c>
      <c r="AY279" s="240" t="s">
        <v>112</v>
      </c>
    </row>
    <row r="280" s="14" customFormat="1">
      <c r="A280" s="14"/>
      <c r="B280" s="241"/>
      <c r="C280" s="242"/>
      <c r="D280" s="220" t="s">
        <v>182</v>
      </c>
      <c r="E280" s="243" t="s">
        <v>19</v>
      </c>
      <c r="F280" s="244" t="s">
        <v>365</v>
      </c>
      <c r="G280" s="242"/>
      <c r="H280" s="245">
        <v>53.640000000000001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182</v>
      </c>
      <c r="AU280" s="251" t="s">
        <v>121</v>
      </c>
      <c r="AV280" s="14" t="s">
        <v>121</v>
      </c>
      <c r="AW280" s="14" t="s">
        <v>32</v>
      </c>
      <c r="AX280" s="14" t="s">
        <v>71</v>
      </c>
      <c r="AY280" s="251" t="s">
        <v>112</v>
      </c>
    </row>
    <row r="281" s="13" customFormat="1">
      <c r="A281" s="13"/>
      <c r="B281" s="231"/>
      <c r="C281" s="232"/>
      <c r="D281" s="220" t="s">
        <v>182</v>
      </c>
      <c r="E281" s="233" t="s">
        <v>19</v>
      </c>
      <c r="F281" s="234" t="s">
        <v>272</v>
      </c>
      <c r="G281" s="232"/>
      <c r="H281" s="233" t="s">
        <v>19</v>
      </c>
      <c r="I281" s="235"/>
      <c r="J281" s="232"/>
      <c r="K281" s="232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182</v>
      </c>
      <c r="AU281" s="240" t="s">
        <v>121</v>
      </c>
      <c r="AV281" s="13" t="s">
        <v>79</v>
      </c>
      <c r="AW281" s="13" t="s">
        <v>32</v>
      </c>
      <c r="AX281" s="13" t="s">
        <v>71</v>
      </c>
      <c r="AY281" s="240" t="s">
        <v>112</v>
      </c>
    </row>
    <row r="282" s="14" customFormat="1">
      <c r="A282" s="14"/>
      <c r="B282" s="241"/>
      <c r="C282" s="242"/>
      <c r="D282" s="220" t="s">
        <v>182</v>
      </c>
      <c r="E282" s="243" t="s">
        <v>19</v>
      </c>
      <c r="F282" s="244" t="s">
        <v>273</v>
      </c>
      <c r="G282" s="242"/>
      <c r="H282" s="245">
        <v>101.74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182</v>
      </c>
      <c r="AU282" s="251" t="s">
        <v>121</v>
      </c>
      <c r="AV282" s="14" t="s">
        <v>121</v>
      </c>
      <c r="AW282" s="14" t="s">
        <v>32</v>
      </c>
      <c r="AX282" s="14" t="s">
        <v>71</v>
      </c>
      <c r="AY282" s="251" t="s">
        <v>112</v>
      </c>
    </row>
    <row r="283" s="13" customFormat="1">
      <c r="A283" s="13"/>
      <c r="B283" s="231"/>
      <c r="C283" s="232"/>
      <c r="D283" s="220" t="s">
        <v>182</v>
      </c>
      <c r="E283" s="233" t="s">
        <v>19</v>
      </c>
      <c r="F283" s="234" t="s">
        <v>274</v>
      </c>
      <c r="G283" s="232"/>
      <c r="H283" s="233" t="s">
        <v>19</v>
      </c>
      <c r="I283" s="235"/>
      <c r="J283" s="232"/>
      <c r="K283" s="232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182</v>
      </c>
      <c r="AU283" s="240" t="s">
        <v>121</v>
      </c>
      <c r="AV283" s="13" t="s">
        <v>79</v>
      </c>
      <c r="AW283" s="13" t="s">
        <v>32</v>
      </c>
      <c r="AX283" s="13" t="s">
        <v>71</v>
      </c>
      <c r="AY283" s="240" t="s">
        <v>112</v>
      </c>
    </row>
    <row r="284" s="14" customFormat="1">
      <c r="A284" s="14"/>
      <c r="B284" s="241"/>
      <c r="C284" s="242"/>
      <c r="D284" s="220" t="s">
        <v>182</v>
      </c>
      <c r="E284" s="243" t="s">
        <v>19</v>
      </c>
      <c r="F284" s="244" t="s">
        <v>275</v>
      </c>
      <c r="G284" s="242"/>
      <c r="H284" s="245">
        <v>33.359999999999999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182</v>
      </c>
      <c r="AU284" s="251" t="s">
        <v>121</v>
      </c>
      <c r="AV284" s="14" t="s">
        <v>121</v>
      </c>
      <c r="AW284" s="14" t="s">
        <v>32</v>
      </c>
      <c r="AX284" s="14" t="s">
        <v>71</v>
      </c>
      <c r="AY284" s="251" t="s">
        <v>112</v>
      </c>
    </row>
    <row r="285" s="13" customFormat="1">
      <c r="A285" s="13"/>
      <c r="B285" s="231"/>
      <c r="C285" s="232"/>
      <c r="D285" s="220" t="s">
        <v>182</v>
      </c>
      <c r="E285" s="233" t="s">
        <v>19</v>
      </c>
      <c r="F285" s="234" t="s">
        <v>366</v>
      </c>
      <c r="G285" s="232"/>
      <c r="H285" s="233" t="s">
        <v>19</v>
      </c>
      <c r="I285" s="235"/>
      <c r="J285" s="232"/>
      <c r="K285" s="232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182</v>
      </c>
      <c r="AU285" s="240" t="s">
        <v>121</v>
      </c>
      <c r="AV285" s="13" t="s">
        <v>79</v>
      </c>
      <c r="AW285" s="13" t="s">
        <v>32</v>
      </c>
      <c r="AX285" s="13" t="s">
        <v>71</v>
      </c>
      <c r="AY285" s="240" t="s">
        <v>112</v>
      </c>
    </row>
    <row r="286" s="14" customFormat="1">
      <c r="A286" s="14"/>
      <c r="B286" s="241"/>
      <c r="C286" s="242"/>
      <c r="D286" s="220" t="s">
        <v>182</v>
      </c>
      <c r="E286" s="243" t="s">
        <v>19</v>
      </c>
      <c r="F286" s="244" t="s">
        <v>367</v>
      </c>
      <c r="G286" s="242"/>
      <c r="H286" s="245">
        <v>51.060000000000002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182</v>
      </c>
      <c r="AU286" s="251" t="s">
        <v>121</v>
      </c>
      <c r="AV286" s="14" t="s">
        <v>121</v>
      </c>
      <c r="AW286" s="14" t="s">
        <v>32</v>
      </c>
      <c r="AX286" s="14" t="s">
        <v>71</v>
      </c>
      <c r="AY286" s="251" t="s">
        <v>112</v>
      </c>
    </row>
    <row r="287" s="13" customFormat="1">
      <c r="A287" s="13"/>
      <c r="B287" s="231"/>
      <c r="C287" s="232"/>
      <c r="D287" s="220" t="s">
        <v>182</v>
      </c>
      <c r="E287" s="233" t="s">
        <v>19</v>
      </c>
      <c r="F287" s="234" t="s">
        <v>368</v>
      </c>
      <c r="G287" s="232"/>
      <c r="H287" s="233" t="s">
        <v>19</v>
      </c>
      <c r="I287" s="235"/>
      <c r="J287" s="232"/>
      <c r="K287" s="232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182</v>
      </c>
      <c r="AU287" s="240" t="s">
        <v>121</v>
      </c>
      <c r="AV287" s="13" t="s">
        <v>79</v>
      </c>
      <c r="AW287" s="13" t="s">
        <v>32</v>
      </c>
      <c r="AX287" s="13" t="s">
        <v>71</v>
      </c>
      <c r="AY287" s="240" t="s">
        <v>112</v>
      </c>
    </row>
    <row r="288" s="14" customFormat="1">
      <c r="A288" s="14"/>
      <c r="B288" s="241"/>
      <c r="C288" s="242"/>
      <c r="D288" s="220" t="s">
        <v>182</v>
      </c>
      <c r="E288" s="243" t="s">
        <v>19</v>
      </c>
      <c r="F288" s="244" t="s">
        <v>369</v>
      </c>
      <c r="G288" s="242"/>
      <c r="H288" s="245">
        <v>22.600000000000001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182</v>
      </c>
      <c r="AU288" s="251" t="s">
        <v>121</v>
      </c>
      <c r="AV288" s="14" t="s">
        <v>121</v>
      </c>
      <c r="AW288" s="14" t="s">
        <v>32</v>
      </c>
      <c r="AX288" s="14" t="s">
        <v>71</v>
      </c>
      <c r="AY288" s="251" t="s">
        <v>112</v>
      </c>
    </row>
    <row r="289" s="15" customFormat="1">
      <c r="A289" s="15"/>
      <c r="B289" s="252"/>
      <c r="C289" s="253"/>
      <c r="D289" s="220" t="s">
        <v>182</v>
      </c>
      <c r="E289" s="254" t="s">
        <v>19</v>
      </c>
      <c r="F289" s="255" t="s">
        <v>187</v>
      </c>
      <c r="G289" s="253"/>
      <c r="H289" s="256">
        <v>341.82000000000005</v>
      </c>
      <c r="I289" s="257"/>
      <c r="J289" s="253"/>
      <c r="K289" s="253"/>
      <c r="L289" s="258"/>
      <c r="M289" s="259"/>
      <c r="N289" s="260"/>
      <c r="O289" s="260"/>
      <c r="P289" s="260"/>
      <c r="Q289" s="260"/>
      <c r="R289" s="260"/>
      <c r="S289" s="260"/>
      <c r="T289" s="26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2" t="s">
        <v>182</v>
      </c>
      <c r="AU289" s="262" t="s">
        <v>121</v>
      </c>
      <c r="AV289" s="15" t="s">
        <v>120</v>
      </c>
      <c r="AW289" s="15" t="s">
        <v>32</v>
      </c>
      <c r="AX289" s="15" t="s">
        <v>79</v>
      </c>
      <c r="AY289" s="262" t="s">
        <v>112</v>
      </c>
    </row>
    <row r="290" s="2" customFormat="1" ht="16.5" customHeight="1">
      <c r="A290" s="41"/>
      <c r="B290" s="42"/>
      <c r="C290" s="263" t="s">
        <v>370</v>
      </c>
      <c r="D290" s="263" t="s">
        <v>203</v>
      </c>
      <c r="E290" s="264" t="s">
        <v>371</v>
      </c>
      <c r="F290" s="265" t="s">
        <v>372</v>
      </c>
      <c r="G290" s="266" t="s">
        <v>263</v>
      </c>
      <c r="H290" s="267">
        <v>268.16000000000003</v>
      </c>
      <c r="I290" s="268"/>
      <c r="J290" s="269">
        <f>ROUND(I290*H290,2)</f>
        <v>0</v>
      </c>
      <c r="K290" s="265" t="s">
        <v>119</v>
      </c>
      <c r="L290" s="270"/>
      <c r="M290" s="271" t="s">
        <v>19</v>
      </c>
      <c r="N290" s="272" t="s">
        <v>43</v>
      </c>
      <c r="O290" s="87"/>
      <c r="P290" s="216">
        <f>O290*H290</f>
        <v>0</v>
      </c>
      <c r="Q290" s="216">
        <v>4.0000000000000003E-05</v>
      </c>
      <c r="R290" s="216">
        <f>Q290*H290</f>
        <v>0.010726400000000002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206</v>
      </c>
      <c r="AT290" s="218" t="s">
        <v>203</v>
      </c>
      <c r="AU290" s="218" t="s">
        <v>121</v>
      </c>
      <c r="AY290" s="20" t="s">
        <v>112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121</v>
      </c>
      <c r="BK290" s="219">
        <f>ROUND(I290*H290,2)</f>
        <v>0</v>
      </c>
      <c r="BL290" s="20" t="s">
        <v>120</v>
      </c>
      <c r="BM290" s="218" t="s">
        <v>373</v>
      </c>
    </row>
    <row r="291" s="2" customFormat="1">
      <c r="A291" s="41"/>
      <c r="B291" s="42"/>
      <c r="C291" s="43"/>
      <c r="D291" s="220" t="s">
        <v>123</v>
      </c>
      <c r="E291" s="43"/>
      <c r="F291" s="221" t="s">
        <v>372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123</v>
      </c>
      <c r="AU291" s="20" t="s">
        <v>121</v>
      </c>
    </row>
    <row r="292" s="13" customFormat="1">
      <c r="A292" s="13"/>
      <c r="B292" s="231"/>
      <c r="C292" s="232"/>
      <c r="D292" s="220" t="s">
        <v>182</v>
      </c>
      <c r="E292" s="233" t="s">
        <v>19</v>
      </c>
      <c r="F292" s="234" t="s">
        <v>267</v>
      </c>
      <c r="G292" s="232"/>
      <c r="H292" s="233" t="s">
        <v>19</v>
      </c>
      <c r="I292" s="235"/>
      <c r="J292" s="232"/>
      <c r="K292" s="232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182</v>
      </c>
      <c r="AU292" s="240" t="s">
        <v>121</v>
      </c>
      <c r="AV292" s="13" t="s">
        <v>79</v>
      </c>
      <c r="AW292" s="13" t="s">
        <v>32</v>
      </c>
      <c r="AX292" s="13" t="s">
        <v>71</v>
      </c>
      <c r="AY292" s="240" t="s">
        <v>112</v>
      </c>
    </row>
    <row r="293" s="14" customFormat="1">
      <c r="A293" s="14"/>
      <c r="B293" s="241"/>
      <c r="C293" s="242"/>
      <c r="D293" s="220" t="s">
        <v>182</v>
      </c>
      <c r="E293" s="243" t="s">
        <v>19</v>
      </c>
      <c r="F293" s="244" t="s">
        <v>364</v>
      </c>
      <c r="G293" s="242"/>
      <c r="H293" s="245">
        <v>79.420000000000002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182</v>
      </c>
      <c r="AU293" s="251" t="s">
        <v>121</v>
      </c>
      <c r="AV293" s="14" t="s">
        <v>121</v>
      </c>
      <c r="AW293" s="14" t="s">
        <v>32</v>
      </c>
      <c r="AX293" s="14" t="s">
        <v>71</v>
      </c>
      <c r="AY293" s="251" t="s">
        <v>112</v>
      </c>
    </row>
    <row r="294" s="13" customFormat="1">
      <c r="A294" s="13"/>
      <c r="B294" s="231"/>
      <c r="C294" s="232"/>
      <c r="D294" s="220" t="s">
        <v>182</v>
      </c>
      <c r="E294" s="233" t="s">
        <v>19</v>
      </c>
      <c r="F294" s="234" t="s">
        <v>269</v>
      </c>
      <c r="G294" s="232"/>
      <c r="H294" s="233" t="s">
        <v>19</v>
      </c>
      <c r="I294" s="235"/>
      <c r="J294" s="232"/>
      <c r="K294" s="232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182</v>
      </c>
      <c r="AU294" s="240" t="s">
        <v>121</v>
      </c>
      <c r="AV294" s="13" t="s">
        <v>79</v>
      </c>
      <c r="AW294" s="13" t="s">
        <v>32</v>
      </c>
      <c r="AX294" s="13" t="s">
        <v>71</v>
      </c>
      <c r="AY294" s="240" t="s">
        <v>112</v>
      </c>
    </row>
    <row r="295" s="14" customFormat="1">
      <c r="A295" s="14"/>
      <c r="B295" s="241"/>
      <c r="C295" s="242"/>
      <c r="D295" s="220" t="s">
        <v>182</v>
      </c>
      <c r="E295" s="243" t="s">
        <v>19</v>
      </c>
      <c r="F295" s="244" t="s">
        <v>365</v>
      </c>
      <c r="G295" s="242"/>
      <c r="H295" s="245">
        <v>53.640000000000001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182</v>
      </c>
      <c r="AU295" s="251" t="s">
        <v>121</v>
      </c>
      <c r="AV295" s="14" t="s">
        <v>121</v>
      </c>
      <c r="AW295" s="14" t="s">
        <v>32</v>
      </c>
      <c r="AX295" s="14" t="s">
        <v>71</v>
      </c>
      <c r="AY295" s="251" t="s">
        <v>112</v>
      </c>
    </row>
    <row r="296" s="13" customFormat="1">
      <c r="A296" s="13"/>
      <c r="B296" s="231"/>
      <c r="C296" s="232"/>
      <c r="D296" s="220" t="s">
        <v>182</v>
      </c>
      <c r="E296" s="233" t="s">
        <v>19</v>
      </c>
      <c r="F296" s="234" t="s">
        <v>272</v>
      </c>
      <c r="G296" s="232"/>
      <c r="H296" s="233" t="s">
        <v>19</v>
      </c>
      <c r="I296" s="235"/>
      <c r="J296" s="232"/>
      <c r="K296" s="232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182</v>
      </c>
      <c r="AU296" s="240" t="s">
        <v>121</v>
      </c>
      <c r="AV296" s="13" t="s">
        <v>79</v>
      </c>
      <c r="AW296" s="13" t="s">
        <v>32</v>
      </c>
      <c r="AX296" s="13" t="s">
        <v>71</v>
      </c>
      <c r="AY296" s="240" t="s">
        <v>112</v>
      </c>
    </row>
    <row r="297" s="14" customFormat="1">
      <c r="A297" s="14"/>
      <c r="B297" s="241"/>
      <c r="C297" s="242"/>
      <c r="D297" s="220" t="s">
        <v>182</v>
      </c>
      <c r="E297" s="243" t="s">
        <v>19</v>
      </c>
      <c r="F297" s="244" t="s">
        <v>273</v>
      </c>
      <c r="G297" s="242"/>
      <c r="H297" s="245">
        <v>101.74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182</v>
      </c>
      <c r="AU297" s="251" t="s">
        <v>121</v>
      </c>
      <c r="AV297" s="14" t="s">
        <v>121</v>
      </c>
      <c r="AW297" s="14" t="s">
        <v>32</v>
      </c>
      <c r="AX297" s="14" t="s">
        <v>71</v>
      </c>
      <c r="AY297" s="251" t="s">
        <v>112</v>
      </c>
    </row>
    <row r="298" s="13" customFormat="1">
      <c r="A298" s="13"/>
      <c r="B298" s="231"/>
      <c r="C298" s="232"/>
      <c r="D298" s="220" t="s">
        <v>182</v>
      </c>
      <c r="E298" s="233" t="s">
        <v>19</v>
      </c>
      <c r="F298" s="234" t="s">
        <v>274</v>
      </c>
      <c r="G298" s="232"/>
      <c r="H298" s="233" t="s">
        <v>19</v>
      </c>
      <c r="I298" s="235"/>
      <c r="J298" s="232"/>
      <c r="K298" s="232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182</v>
      </c>
      <c r="AU298" s="240" t="s">
        <v>121</v>
      </c>
      <c r="AV298" s="13" t="s">
        <v>79</v>
      </c>
      <c r="AW298" s="13" t="s">
        <v>32</v>
      </c>
      <c r="AX298" s="13" t="s">
        <v>71</v>
      </c>
      <c r="AY298" s="240" t="s">
        <v>112</v>
      </c>
    </row>
    <row r="299" s="14" customFormat="1">
      <c r="A299" s="14"/>
      <c r="B299" s="241"/>
      <c r="C299" s="242"/>
      <c r="D299" s="220" t="s">
        <v>182</v>
      </c>
      <c r="E299" s="243" t="s">
        <v>19</v>
      </c>
      <c r="F299" s="244" t="s">
        <v>275</v>
      </c>
      <c r="G299" s="242"/>
      <c r="H299" s="245">
        <v>33.359999999999999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182</v>
      </c>
      <c r="AU299" s="251" t="s">
        <v>121</v>
      </c>
      <c r="AV299" s="14" t="s">
        <v>121</v>
      </c>
      <c r="AW299" s="14" t="s">
        <v>32</v>
      </c>
      <c r="AX299" s="14" t="s">
        <v>71</v>
      </c>
      <c r="AY299" s="251" t="s">
        <v>112</v>
      </c>
    </row>
    <row r="300" s="15" customFormat="1">
      <c r="A300" s="15"/>
      <c r="B300" s="252"/>
      <c r="C300" s="253"/>
      <c r="D300" s="220" t="s">
        <v>182</v>
      </c>
      <c r="E300" s="254" t="s">
        <v>19</v>
      </c>
      <c r="F300" s="255" t="s">
        <v>187</v>
      </c>
      <c r="G300" s="253"/>
      <c r="H300" s="256">
        <v>268.16000000000003</v>
      </c>
      <c r="I300" s="257"/>
      <c r="J300" s="253"/>
      <c r="K300" s="253"/>
      <c r="L300" s="258"/>
      <c r="M300" s="259"/>
      <c r="N300" s="260"/>
      <c r="O300" s="260"/>
      <c r="P300" s="260"/>
      <c r="Q300" s="260"/>
      <c r="R300" s="260"/>
      <c r="S300" s="260"/>
      <c r="T300" s="26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2" t="s">
        <v>182</v>
      </c>
      <c r="AU300" s="262" t="s">
        <v>121</v>
      </c>
      <c r="AV300" s="15" t="s">
        <v>120</v>
      </c>
      <c r="AW300" s="15" t="s">
        <v>32</v>
      </c>
      <c r="AX300" s="15" t="s">
        <v>79</v>
      </c>
      <c r="AY300" s="262" t="s">
        <v>112</v>
      </c>
    </row>
    <row r="301" s="2" customFormat="1" ht="16.5" customHeight="1">
      <c r="A301" s="41"/>
      <c r="B301" s="42"/>
      <c r="C301" s="263" t="s">
        <v>374</v>
      </c>
      <c r="D301" s="263" t="s">
        <v>203</v>
      </c>
      <c r="E301" s="264" t="s">
        <v>375</v>
      </c>
      <c r="F301" s="265" t="s">
        <v>376</v>
      </c>
      <c r="G301" s="266" t="s">
        <v>263</v>
      </c>
      <c r="H301" s="267">
        <v>42</v>
      </c>
      <c r="I301" s="268"/>
      <c r="J301" s="269">
        <f>ROUND(I301*H301,2)</f>
        <v>0</v>
      </c>
      <c r="K301" s="265" t="s">
        <v>119</v>
      </c>
      <c r="L301" s="270"/>
      <c r="M301" s="271" t="s">
        <v>19</v>
      </c>
      <c r="N301" s="272" t="s">
        <v>43</v>
      </c>
      <c r="O301" s="87"/>
      <c r="P301" s="216">
        <f>O301*H301</f>
        <v>0</v>
      </c>
      <c r="Q301" s="216">
        <v>0.00020000000000000001</v>
      </c>
      <c r="R301" s="216">
        <f>Q301*H301</f>
        <v>0.0084000000000000012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206</v>
      </c>
      <c r="AT301" s="218" t="s">
        <v>203</v>
      </c>
      <c r="AU301" s="218" t="s">
        <v>121</v>
      </c>
      <c r="AY301" s="20" t="s">
        <v>112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121</v>
      </c>
      <c r="BK301" s="219">
        <f>ROUND(I301*H301,2)</f>
        <v>0</v>
      </c>
      <c r="BL301" s="20" t="s">
        <v>120</v>
      </c>
      <c r="BM301" s="218" t="s">
        <v>377</v>
      </c>
    </row>
    <row r="302" s="2" customFormat="1">
      <c r="A302" s="41"/>
      <c r="B302" s="42"/>
      <c r="C302" s="43"/>
      <c r="D302" s="220" t="s">
        <v>123</v>
      </c>
      <c r="E302" s="43"/>
      <c r="F302" s="221" t="s">
        <v>376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123</v>
      </c>
      <c r="AU302" s="20" t="s">
        <v>121</v>
      </c>
    </row>
    <row r="303" s="13" customFormat="1">
      <c r="A303" s="13"/>
      <c r="B303" s="231"/>
      <c r="C303" s="232"/>
      <c r="D303" s="220" t="s">
        <v>182</v>
      </c>
      <c r="E303" s="233" t="s">
        <v>19</v>
      </c>
      <c r="F303" s="234" t="s">
        <v>304</v>
      </c>
      <c r="G303" s="232"/>
      <c r="H303" s="233" t="s">
        <v>19</v>
      </c>
      <c r="I303" s="235"/>
      <c r="J303" s="232"/>
      <c r="K303" s="232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182</v>
      </c>
      <c r="AU303" s="240" t="s">
        <v>121</v>
      </c>
      <c r="AV303" s="13" t="s">
        <v>79</v>
      </c>
      <c r="AW303" s="13" t="s">
        <v>32</v>
      </c>
      <c r="AX303" s="13" t="s">
        <v>71</v>
      </c>
      <c r="AY303" s="240" t="s">
        <v>112</v>
      </c>
    </row>
    <row r="304" s="14" customFormat="1">
      <c r="A304" s="14"/>
      <c r="B304" s="241"/>
      <c r="C304" s="242"/>
      <c r="D304" s="220" t="s">
        <v>182</v>
      </c>
      <c r="E304" s="243" t="s">
        <v>19</v>
      </c>
      <c r="F304" s="244" t="s">
        <v>378</v>
      </c>
      <c r="G304" s="242"/>
      <c r="H304" s="245">
        <v>26.039999999999999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182</v>
      </c>
      <c r="AU304" s="251" t="s">
        <v>121</v>
      </c>
      <c r="AV304" s="14" t="s">
        <v>121</v>
      </c>
      <c r="AW304" s="14" t="s">
        <v>32</v>
      </c>
      <c r="AX304" s="14" t="s">
        <v>71</v>
      </c>
      <c r="AY304" s="251" t="s">
        <v>112</v>
      </c>
    </row>
    <row r="305" s="13" customFormat="1">
      <c r="A305" s="13"/>
      <c r="B305" s="231"/>
      <c r="C305" s="232"/>
      <c r="D305" s="220" t="s">
        <v>182</v>
      </c>
      <c r="E305" s="233" t="s">
        <v>19</v>
      </c>
      <c r="F305" s="234" t="s">
        <v>233</v>
      </c>
      <c r="G305" s="232"/>
      <c r="H305" s="233" t="s">
        <v>19</v>
      </c>
      <c r="I305" s="235"/>
      <c r="J305" s="232"/>
      <c r="K305" s="232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182</v>
      </c>
      <c r="AU305" s="240" t="s">
        <v>121</v>
      </c>
      <c r="AV305" s="13" t="s">
        <v>79</v>
      </c>
      <c r="AW305" s="13" t="s">
        <v>32</v>
      </c>
      <c r="AX305" s="13" t="s">
        <v>71</v>
      </c>
      <c r="AY305" s="240" t="s">
        <v>112</v>
      </c>
    </row>
    <row r="306" s="14" customFormat="1">
      <c r="A306" s="14"/>
      <c r="B306" s="241"/>
      <c r="C306" s="242"/>
      <c r="D306" s="220" t="s">
        <v>182</v>
      </c>
      <c r="E306" s="243" t="s">
        <v>19</v>
      </c>
      <c r="F306" s="244" t="s">
        <v>379</v>
      </c>
      <c r="G306" s="242"/>
      <c r="H306" s="245">
        <v>15.960000000000001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182</v>
      </c>
      <c r="AU306" s="251" t="s">
        <v>121</v>
      </c>
      <c r="AV306" s="14" t="s">
        <v>121</v>
      </c>
      <c r="AW306" s="14" t="s">
        <v>32</v>
      </c>
      <c r="AX306" s="14" t="s">
        <v>71</v>
      </c>
      <c r="AY306" s="251" t="s">
        <v>112</v>
      </c>
    </row>
    <row r="307" s="15" customFormat="1">
      <c r="A307" s="15"/>
      <c r="B307" s="252"/>
      <c r="C307" s="253"/>
      <c r="D307" s="220" t="s">
        <v>182</v>
      </c>
      <c r="E307" s="254" t="s">
        <v>19</v>
      </c>
      <c r="F307" s="255" t="s">
        <v>187</v>
      </c>
      <c r="G307" s="253"/>
      <c r="H307" s="256">
        <v>42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2" t="s">
        <v>182</v>
      </c>
      <c r="AU307" s="262" t="s">
        <v>121</v>
      </c>
      <c r="AV307" s="15" t="s">
        <v>120</v>
      </c>
      <c r="AW307" s="15" t="s">
        <v>32</v>
      </c>
      <c r="AX307" s="15" t="s">
        <v>79</v>
      </c>
      <c r="AY307" s="262" t="s">
        <v>112</v>
      </c>
    </row>
    <row r="308" s="2" customFormat="1" ht="16.5" customHeight="1">
      <c r="A308" s="41"/>
      <c r="B308" s="42"/>
      <c r="C308" s="263" t="s">
        <v>380</v>
      </c>
      <c r="D308" s="263" t="s">
        <v>203</v>
      </c>
      <c r="E308" s="264" t="s">
        <v>381</v>
      </c>
      <c r="F308" s="265" t="s">
        <v>382</v>
      </c>
      <c r="G308" s="266" t="s">
        <v>263</v>
      </c>
      <c r="H308" s="267">
        <v>12.4</v>
      </c>
      <c r="I308" s="268"/>
      <c r="J308" s="269">
        <f>ROUND(I308*H308,2)</f>
        <v>0</v>
      </c>
      <c r="K308" s="265" t="s">
        <v>119</v>
      </c>
      <c r="L308" s="270"/>
      <c r="M308" s="271" t="s">
        <v>19</v>
      </c>
      <c r="N308" s="272" t="s">
        <v>43</v>
      </c>
      <c r="O308" s="87"/>
      <c r="P308" s="216">
        <f>O308*H308</f>
        <v>0</v>
      </c>
      <c r="Q308" s="216">
        <v>0.00050000000000000001</v>
      </c>
      <c r="R308" s="216">
        <f>Q308*H308</f>
        <v>0.0062000000000000006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206</v>
      </c>
      <c r="AT308" s="218" t="s">
        <v>203</v>
      </c>
      <c r="AU308" s="218" t="s">
        <v>121</v>
      </c>
      <c r="AY308" s="20" t="s">
        <v>112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121</v>
      </c>
      <c r="BK308" s="219">
        <f>ROUND(I308*H308,2)</f>
        <v>0</v>
      </c>
      <c r="BL308" s="20" t="s">
        <v>120</v>
      </c>
      <c r="BM308" s="218" t="s">
        <v>383</v>
      </c>
    </row>
    <row r="309" s="2" customFormat="1">
      <c r="A309" s="41"/>
      <c r="B309" s="42"/>
      <c r="C309" s="43"/>
      <c r="D309" s="220" t="s">
        <v>123</v>
      </c>
      <c r="E309" s="43"/>
      <c r="F309" s="221" t="s">
        <v>382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123</v>
      </c>
      <c r="AU309" s="20" t="s">
        <v>121</v>
      </c>
    </row>
    <row r="310" s="14" customFormat="1">
      <c r="A310" s="14"/>
      <c r="B310" s="241"/>
      <c r="C310" s="242"/>
      <c r="D310" s="220" t="s">
        <v>182</v>
      </c>
      <c r="E310" s="243" t="s">
        <v>19</v>
      </c>
      <c r="F310" s="244" t="s">
        <v>384</v>
      </c>
      <c r="G310" s="242"/>
      <c r="H310" s="245">
        <v>12.4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182</v>
      </c>
      <c r="AU310" s="251" t="s">
        <v>121</v>
      </c>
      <c r="AV310" s="14" t="s">
        <v>121</v>
      </c>
      <c r="AW310" s="14" t="s">
        <v>32</v>
      </c>
      <c r="AX310" s="14" t="s">
        <v>79</v>
      </c>
      <c r="AY310" s="251" t="s">
        <v>112</v>
      </c>
    </row>
    <row r="311" s="2" customFormat="1" ht="16.5" customHeight="1">
      <c r="A311" s="41"/>
      <c r="B311" s="42"/>
      <c r="C311" s="207" t="s">
        <v>385</v>
      </c>
      <c r="D311" s="207" t="s">
        <v>115</v>
      </c>
      <c r="E311" s="208" t="s">
        <v>386</v>
      </c>
      <c r="F311" s="209" t="s">
        <v>387</v>
      </c>
      <c r="G311" s="210" t="s">
        <v>178</v>
      </c>
      <c r="H311" s="211">
        <v>124.44499999999999</v>
      </c>
      <c r="I311" s="212"/>
      <c r="J311" s="213">
        <f>ROUND(I311*H311,2)</f>
        <v>0</v>
      </c>
      <c r="K311" s="209" t="s">
        <v>119</v>
      </c>
      <c r="L311" s="47"/>
      <c r="M311" s="214" t="s">
        <v>19</v>
      </c>
      <c r="N311" s="215" t="s">
        <v>43</v>
      </c>
      <c r="O311" s="87"/>
      <c r="P311" s="216">
        <f>O311*H311</f>
        <v>0</v>
      </c>
      <c r="Q311" s="216">
        <v>2.1999999999999999E-05</v>
      </c>
      <c r="R311" s="216">
        <f>Q311*H311</f>
        <v>0.0027377899999999999</v>
      </c>
      <c r="S311" s="216">
        <v>1.0000000000000001E-05</v>
      </c>
      <c r="T311" s="217">
        <f>S311*H311</f>
        <v>0.00124445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120</v>
      </c>
      <c r="AT311" s="218" t="s">
        <v>115</v>
      </c>
      <c r="AU311" s="218" t="s">
        <v>121</v>
      </c>
      <c r="AY311" s="20" t="s">
        <v>112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121</v>
      </c>
      <c r="BK311" s="219">
        <f>ROUND(I311*H311,2)</f>
        <v>0</v>
      </c>
      <c r="BL311" s="20" t="s">
        <v>120</v>
      </c>
      <c r="BM311" s="218" t="s">
        <v>388</v>
      </c>
    </row>
    <row r="312" s="2" customFormat="1">
      <c r="A312" s="41"/>
      <c r="B312" s="42"/>
      <c r="C312" s="43"/>
      <c r="D312" s="220" t="s">
        <v>123</v>
      </c>
      <c r="E312" s="43"/>
      <c r="F312" s="221" t="s">
        <v>389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123</v>
      </c>
      <c r="AU312" s="20" t="s">
        <v>121</v>
      </c>
    </row>
    <row r="313" s="2" customFormat="1">
      <c r="A313" s="41"/>
      <c r="B313" s="42"/>
      <c r="C313" s="43"/>
      <c r="D313" s="225" t="s">
        <v>124</v>
      </c>
      <c r="E313" s="43"/>
      <c r="F313" s="226" t="s">
        <v>390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124</v>
      </c>
      <c r="AU313" s="20" t="s">
        <v>121</v>
      </c>
    </row>
    <row r="314" s="13" customFormat="1">
      <c r="A314" s="13"/>
      <c r="B314" s="231"/>
      <c r="C314" s="232"/>
      <c r="D314" s="220" t="s">
        <v>182</v>
      </c>
      <c r="E314" s="233" t="s">
        <v>19</v>
      </c>
      <c r="F314" s="234" t="s">
        <v>267</v>
      </c>
      <c r="G314" s="232"/>
      <c r="H314" s="233" t="s">
        <v>19</v>
      </c>
      <c r="I314" s="235"/>
      <c r="J314" s="232"/>
      <c r="K314" s="232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182</v>
      </c>
      <c r="AU314" s="240" t="s">
        <v>121</v>
      </c>
      <c r="AV314" s="13" t="s">
        <v>79</v>
      </c>
      <c r="AW314" s="13" t="s">
        <v>32</v>
      </c>
      <c r="AX314" s="13" t="s">
        <v>71</v>
      </c>
      <c r="AY314" s="240" t="s">
        <v>112</v>
      </c>
    </row>
    <row r="315" s="14" customFormat="1">
      <c r="A315" s="14"/>
      <c r="B315" s="241"/>
      <c r="C315" s="242"/>
      <c r="D315" s="220" t="s">
        <v>182</v>
      </c>
      <c r="E315" s="243" t="s">
        <v>19</v>
      </c>
      <c r="F315" s="244" t="s">
        <v>391</v>
      </c>
      <c r="G315" s="242"/>
      <c r="H315" s="245">
        <v>40.883000000000003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182</v>
      </c>
      <c r="AU315" s="251" t="s">
        <v>121</v>
      </c>
      <c r="AV315" s="14" t="s">
        <v>121</v>
      </c>
      <c r="AW315" s="14" t="s">
        <v>32</v>
      </c>
      <c r="AX315" s="14" t="s">
        <v>71</v>
      </c>
      <c r="AY315" s="251" t="s">
        <v>112</v>
      </c>
    </row>
    <row r="316" s="13" customFormat="1">
      <c r="A316" s="13"/>
      <c r="B316" s="231"/>
      <c r="C316" s="232"/>
      <c r="D316" s="220" t="s">
        <v>182</v>
      </c>
      <c r="E316" s="233" t="s">
        <v>19</v>
      </c>
      <c r="F316" s="234" t="s">
        <v>269</v>
      </c>
      <c r="G316" s="232"/>
      <c r="H316" s="233" t="s">
        <v>19</v>
      </c>
      <c r="I316" s="235"/>
      <c r="J316" s="232"/>
      <c r="K316" s="232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182</v>
      </c>
      <c r="AU316" s="240" t="s">
        <v>121</v>
      </c>
      <c r="AV316" s="13" t="s">
        <v>79</v>
      </c>
      <c r="AW316" s="13" t="s">
        <v>32</v>
      </c>
      <c r="AX316" s="13" t="s">
        <v>71</v>
      </c>
      <c r="AY316" s="240" t="s">
        <v>112</v>
      </c>
    </row>
    <row r="317" s="14" customFormat="1">
      <c r="A317" s="14"/>
      <c r="B317" s="241"/>
      <c r="C317" s="242"/>
      <c r="D317" s="220" t="s">
        <v>182</v>
      </c>
      <c r="E317" s="243" t="s">
        <v>19</v>
      </c>
      <c r="F317" s="244" t="s">
        <v>392</v>
      </c>
      <c r="G317" s="242"/>
      <c r="H317" s="245">
        <v>25.056999999999999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1" t="s">
        <v>182</v>
      </c>
      <c r="AU317" s="251" t="s">
        <v>121</v>
      </c>
      <c r="AV317" s="14" t="s">
        <v>121</v>
      </c>
      <c r="AW317" s="14" t="s">
        <v>32</v>
      </c>
      <c r="AX317" s="14" t="s">
        <v>71</v>
      </c>
      <c r="AY317" s="251" t="s">
        <v>112</v>
      </c>
    </row>
    <row r="318" s="13" customFormat="1">
      <c r="A318" s="13"/>
      <c r="B318" s="231"/>
      <c r="C318" s="232"/>
      <c r="D318" s="220" t="s">
        <v>182</v>
      </c>
      <c r="E318" s="233" t="s">
        <v>19</v>
      </c>
      <c r="F318" s="234" t="s">
        <v>272</v>
      </c>
      <c r="G318" s="232"/>
      <c r="H318" s="233" t="s">
        <v>19</v>
      </c>
      <c r="I318" s="235"/>
      <c r="J318" s="232"/>
      <c r="K318" s="232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182</v>
      </c>
      <c r="AU318" s="240" t="s">
        <v>121</v>
      </c>
      <c r="AV318" s="13" t="s">
        <v>79</v>
      </c>
      <c r="AW318" s="13" t="s">
        <v>32</v>
      </c>
      <c r="AX318" s="13" t="s">
        <v>71</v>
      </c>
      <c r="AY318" s="240" t="s">
        <v>112</v>
      </c>
    </row>
    <row r="319" s="14" customFormat="1">
      <c r="A319" s="14"/>
      <c r="B319" s="241"/>
      <c r="C319" s="242"/>
      <c r="D319" s="220" t="s">
        <v>182</v>
      </c>
      <c r="E319" s="243" t="s">
        <v>19</v>
      </c>
      <c r="F319" s="244" t="s">
        <v>393</v>
      </c>
      <c r="G319" s="242"/>
      <c r="H319" s="245">
        <v>44.825000000000003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182</v>
      </c>
      <c r="AU319" s="251" t="s">
        <v>121</v>
      </c>
      <c r="AV319" s="14" t="s">
        <v>121</v>
      </c>
      <c r="AW319" s="14" t="s">
        <v>32</v>
      </c>
      <c r="AX319" s="14" t="s">
        <v>71</v>
      </c>
      <c r="AY319" s="251" t="s">
        <v>112</v>
      </c>
    </row>
    <row r="320" s="13" customFormat="1">
      <c r="A320" s="13"/>
      <c r="B320" s="231"/>
      <c r="C320" s="232"/>
      <c r="D320" s="220" t="s">
        <v>182</v>
      </c>
      <c r="E320" s="233" t="s">
        <v>19</v>
      </c>
      <c r="F320" s="234" t="s">
        <v>274</v>
      </c>
      <c r="G320" s="232"/>
      <c r="H320" s="233" t="s">
        <v>19</v>
      </c>
      <c r="I320" s="235"/>
      <c r="J320" s="232"/>
      <c r="K320" s="232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182</v>
      </c>
      <c r="AU320" s="240" t="s">
        <v>121</v>
      </c>
      <c r="AV320" s="13" t="s">
        <v>79</v>
      </c>
      <c r="AW320" s="13" t="s">
        <v>32</v>
      </c>
      <c r="AX320" s="13" t="s">
        <v>71</v>
      </c>
      <c r="AY320" s="240" t="s">
        <v>112</v>
      </c>
    </row>
    <row r="321" s="14" customFormat="1">
      <c r="A321" s="14"/>
      <c r="B321" s="241"/>
      <c r="C321" s="242"/>
      <c r="D321" s="220" t="s">
        <v>182</v>
      </c>
      <c r="E321" s="243" t="s">
        <v>19</v>
      </c>
      <c r="F321" s="244" t="s">
        <v>394</v>
      </c>
      <c r="G321" s="242"/>
      <c r="H321" s="245">
        <v>13.68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182</v>
      </c>
      <c r="AU321" s="251" t="s">
        <v>121</v>
      </c>
      <c r="AV321" s="14" t="s">
        <v>121</v>
      </c>
      <c r="AW321" s="14" t="s">
        <v>32</v>
      </c>
      <c r="AX321" s="14" t="s">
        <v>71</v>
      </c>
      <c r="AY321" s="251" t="s">
        <v>112</v>
      </c>
    </row>
    <row r="322" s="15" customFormat="1">
      <c r="A322" s="15"/>
      <c r="B322" s="252"/>
      <c r="C322" s="253"/>
      <c r="D322" s="220" t="s">
        <v>182</v>
      </c>
      <c r="E322" s="254" t="s">
        <v>19</v>
      </c>
      <c r="F322" s="255" t="s">
        <v>187</v>
      </c>
      <c r="G322" s="253"/>
      <c r="H322" s="256">
        <v>124.44499999999999</v>
      </c>
      <c r="I322" s="257"/>
      <c r="J322" s="253"/>
      <c r="K322" s="253"/>
      <c r="L322" s="258"/>
      <c r="M322" s="259"/>
      <c r="N322" s="260"/>
      <c r="O322" s="260"/>
      <c r="P322" s="260"/>
      <c r="Q322" s="260"/>
      <c r="R322" s="260"/>
      <c r="S322" s="260"/>
      <c r="T322" s="26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2" t="s">
        <v>182</v>
      </c>
      <c r="AU322" s="262" t="s">
        <v>121</v>
      </c>
      <c r="AV322" s="15" t="s">
        <v>120</v>
      </c>
      <c r="AW322" s="15" t="s">
        <v>32</v>
      </c>
      <c r="AX322" s="15" t="s">
        <v>79</v>
      </c>
      <c r="AY322" s="262" t="s">
        <v>112</v>
      </c>
    </row>
    <row r="323" s="2" customFormat="1" ht="16.5" customHeight="1">
      <c r="A323" s="41"/>
      <c r="B323" s="42"/>
      <c r="C323" s="207" t="s">
        <v>395</v>
      </c>
      <c r="D323" s="207" t="s">
        <v>115</v>
      </c>
      <c r="E323" s="208" t="s">
        <v>396</v>
      </c>
      <c r="F323" s="209" t="s">
        <v>397</v>
      </c>
      <c r="G323" s="210" t="s">
        <v>178</v>
      </c>
      <c r="H323" s="211">
        <v>459.93000000000001</v>
      </c>
      <c r="I323" s="212"/>
      <c r="J323" s="213">
        <f>ROUND(I323*H323,2)</f>
        <v>0</v>
      </c>
      <c r="K323" s="209" t="s">
        <v>119</v>
      </c>
      <c r="L323" s="47"/>
      <c r="M323" s="214" t="s">
        <v>19</v>
      </c>
      <c r="N323" s="215" t="s">
        <v>43</v>
      </c>
      <c r="O323" s="87"/>
      <c r="P323" s="216">
        <f>O323*H323</f>
        <v>0</v>
      </c>
      <c r="Q323" s="216">
        <v>0</v>
      </c>
      <c r="R323" s="216">
        <f>Q323*H323</f>
        <v>0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120</v>
      </c>
      <c r="AT323" s="218" t="s">
        <v>115</v>
      </c>
      <c r="AU323" s="218" t="s">
        <v>121</v>
      </c>
      <c r="AY323" s="20" t="s">
        <v>112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20" t="s">
        <v>121</v>
      </c>
      <c r="BK323" s="219">
        <f>ROUND(I323*H323,2)</f>
        <v>0</v>
      </c>
      <c r="BL323" s="20" t="s">
        <v>120</v>
      </c>
      <c r="BM323" s="218" t="s">
        <v>398</v>
      </c>
    </row>
    <row r="324" s="2" customFormat="1">
      <c r="A324" s="41"/>
      <c r="B324" s="42"/>
      <c r="C324" s="43"/>
      <c r="D324" s="220" t="s">
        <v>123</v>
      </c>
      <c r="E324" s="43"/>
      <c r="F324" s="221" t="s">
        <v>399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123</v>
      </c>
      <c r="AU324" s="20" t="s">
        <v>121</v>
      </c>
    </row>
    <row r="325" s="2" customFormat="1">
      <c r="A325" s="41"/>
      <c r="B325" s="42"/>
      <c r="C325" s="43"/>
      <c r="D325" s="225" t="s">
        <v>124</v>
      </c>
      <c r="E325" s="43"/>
      <c r="F325" s="226" t="s">
        <v>400</v>
      </c>
      <c r="G325" s="43"/>
      <c r="H325" s="43"/>
      <c r="I325" s="222"/>
      <c r="J325" s="43"/>
      <c r="K325" s="43"/>
      <c r="L325" s="47"/>
      <c r="M325" s="223"/>
      <c r="N325" s="22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124</v>
      </c>
      <c r="AU325" s="20" t="s">
        <v>121</v>
      </c>
    </row>
    <row r="326" s="14" customFormat="1">
      <c r="A326" s="14"/>
      <c r="B326" s="241"/>
      <c r="C326" s="242"/>
      <c r="D326" s="220" t="s">
        <v>182</v>
      </c>
      <c r="E326" s="243" t="s">
        <v>19</v>
      </c>
      <c r="F326" s="244" t="s">
        <v>401</v>
      </c>
      <c r="G326" s="242"/>
      <c r="H326" s="245">
        <v>459.93000000000001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182</v>
      </c>
      <c r="AU326" s="251" t="s">
        <v>121</v>
      </c>
      <c r="AV326" s="14" t="s">
        <v>121</v>
      </c>
      <c r="AW326" s="14" t="s">
        <v>32</v>
      </c>
      <c r="AX326" s="14" t="s">
        <v>79</v>
      </c>
      <c r="AY326" s="251" t="s">
        <v>112</v>
      </c>
    </row>
    <row r="327" s="2" customFormat="1" ht="21.75" customHeight="1">
      <c r="A327" s="41"/>
      <c r="B327" s="42"/>
      <c r="C327" s="207" t="s">
        <v>402</v>
      </c>
      <c r="D327" s="207" t="s">
        <v>115</v>
      </c>
      <c r="E327" s="208" t="s">
        <v>403</v>
      </c>
      <c r="F327" s="209" t="s">
        <v>404</v>
      </c>
      <c r="G327" s="210" t="s">
        <v>405</v>
      </c>
      <c r="H327" s="211">
        <v>4.476</v>
      </c>
      <c r="I327" s="212"/>
      <c r="J327" s="213">
        <f>ROUND(I327*H327,2)</f>
        <v>0</v>
      </c>
      <c r="K327" s="209" t="s">
        <v>119</v>
      </c>
      <c r="L327" s="47"/>
      <c r="M327" s="214" t="s">
        <v>19</v>
      </c>
      <c r="N327" s="215" t="s">
        <v>43</v>
      </c>
      <c r="O327" s="87"/>
      <c r="P327" s="216">
        <f>O327*H327</f>
        <v>0</v>
      </c>
      <c r="Q327" s="216">
        <v>2.5018699999999998</v>
      </c>
      <c r="R327" s="216">
        <f>Q327*H327</f>
        <v>11.19837012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120</v>
      </c>
      <c r="AT327" s="218" t="s">
        <v>115</v>
      </c>
      <c r="AU327" s="218" t="s">
        <v>121</v>
      </c>
      <c r="AY327" s="20" t="s">
        <v>112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121</v>
      </c>
      <c r="BK327" s="219">
        <f>ROUND(I327*H327,2)</f>
        <v>0</v>
      </c>
      <c r="BL327" s="20" t="s">
        <v>120</v>
      </c>
      <c r="BM327" s="218" t="s">
        <v>406</v>
      </c>
    </row>
    <row r="328" s="2" customFormat="1">
      <c r="A328" s="41"/>
      <c r="B328" s="42"/>
      <c r="C328" s="43"/>
      <c r="D328" s="220" t="s">
        <v>123</v>
      </c>
      <c r="E328" s="43"/>
      <c r="F328" s="221" t="s">
        <v>407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123</v>
      </c>
      <c r="AU328" s="20" t="s">
        <v>121</v>
      </c>
    </row>
    <row r="329" s="2" customFormat="1">
      <c r="A329" s="41"/>
      <c r="B329" s="42"/>
      <c r="C329" s="43"/>
      <c r="D329" s="225" t="s">
        <v>124</v>
      </c>
      <c r="E329" s="43"/>
      <c r="F329" s="226" t="s">
        <v>408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124</v>
      </c>
      <c r="AU329" s="20" t="s">
        <v>121</v>
      </c>
    </row>
    <row r="330" s="13" customFormat="1">
      <c r="A330" s="13"/>
      <c r="B330" s="231"/>
      <c r="C330" s="232"/>
      <c r="D330" s="220" t="s">
        <v>182</v>
      </c>
      <c r="E330" s="233" t="s">
        <v>19</v>
      </c>
      <c r="F330" s="234" t="s">
        <v>409</v>
      </c>
      <c r="G330" s="232"/>
      <c r="H330" s="233" t="s">
        <v>19</v>
      </c>
      <c r="I330" s="235"/>
      <c r="J330" s="232"/>
      <c r="K330" s="232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182</v>
      </c>
      <c r="AU330" s="240" t="s">
        <v>121</v>
      </c>
      <c r="AV330" s="13" t="s">
        <v>79</v>
      </c>
      <c r="AW330" s="13" t="s">
        <v>32</v>
      </c>
      <c r="AX330" s="13" t="s">
        <v>71</v>
      </c>
      <c r="AY330" s="240" t="s">
        <v>112</v>
      </c>
    </row>
    <row r="331" s="14" customFormat="1">
      <c r="A331" s="14"/>
      <c r="B331" s="241"/>
      <c r="C331" s="242"/>
      <c r="D331" s="220" t="s">
        <v>182</v>
      </c>
      <c r="E331" s="243" t="s">
        <v>19</v>
      </c>
      <c r="F331" s="244" t="s">
        <v>410</v>
      </c>
      <c r="G331" s="242"/>
      <c r="H331" s="245">
        <v>4.476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182</v>
      </c>
      <c r="AU331" s="251" t="s">
        <v>121</v>
      </c>
      <c r="AV331" s="14" t="s">
        <v>121</v>
      </c>
      <c r="AW331" s="14" t="s">
        <v>32</v>
      </c>
      <c r="AX331" s="14" t="s">
        <v>79</v>
      </c>
      <c r="AY331" s="251" t="s">
        <v>112</v>
      </c>
    </row>
    <row r="332" s="2" customFormat="1" ht="16.5" customHeight="1">
      <c r="A332" s="41"/>
      <c r="B332" s="42"/>
      <c r="C332" s="207" t="s">
        <v>411</v>
      </c>
      <c r="D332" s="207" t="s">
        <v>115</v>
      </c>
      <c r="E332" s="208" t="s">
        <v>412</v>
      </c>
      <c r="F332" s="209" t="s">
        <v>413</v>
      </c>
      <c r="G332" s="210" t="s">
        <v>405</v>
      </c>
      <c r="H332" s="211">
        <v>4.476</v>
      </c>
      <c r="I332" s="212"/>
      <c r="J332" s="213">
        <f>ROUND(I332*H332,2)</f>
        <v>0</v>
      </c>
      <c r="K332" s="209" t="s">
        <v>119</v>
      </c>
      <c r="L332" s="47"/>
      <c r="M332" s="214" t="s">
        <v>19</v>
      </c>
      <c r="N332" s="215" t="s">
        <v>43</v>
      </c>
      <c r="O332" s="87"/>
      <c r="P332" s="216">
        <f>O332*H332</f>
        <v>0</v>
      </c>
      <c r="Q332" s="216">
        <v>0</v>
      </c>
      <c r="R332" s="216">
        <f>Q332*H332</f>
        <v>0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120</v>
      </c>
      <c r="AT332" s="218" t="s">
        <v>115</v>
      </c>
      <c r="AU332" s="218" t="s">
        <v>121</v>
      </c>
      <c r="AY332" s="20" t="s">
        <v>112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121</v>
      </c>
      <c r="BK332" s="219">
        <f>ROUND(I332*H332,2)</f>
        <v>0</v>
      </c>
      <c r="BL332" s="20" t="s">
        <v>120</v>
      </c>
      <c r="BM332" s="218" t="s">
        <v>414</v>
      </c>
    </row>
    <row r="333" s="2" customFormat="1">
      <c r="A333" s="41"/>
      <c r="B333" s="42"/>
      <c r="C333" s="43"/>
      <c r="D333" s="220" t="s">
        <v>123</v>
      </c>
      <c r="E333" s="43"/>
      <c r="F333" s="221" t="s">
        <v>415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123</v>
      </c>
      <c r="AU333" s="20" t="s">
        <v>121</v>
      </c>
    </row>
    <row r="334" s="2" customFormat="1">
      <c r="A334" s="41"/>
      <c r="B334" s="42"/>
      <c r="C334" s="43"/>
      <c r="D334" s="225" t="s">
        <v>124</v>
      </c>
      <c r="E334" s="43"/>
      <c r="F334" s="226" t="s">
        <v>416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124</v>
      </c>
      <c r="AU334" s="20" t="s">
        <v>121</v>
      </c>
    </row>
    <row r="335" s="13" customFormat="1">
      <c r="A335" s="13"/>
      <c r="B335" s="231"/>
      <c r="C335" s="232"/>
      <c r="D335" s="220" t="s">
        <v>182</v>
      </c>
      <c r="E335" s="233" t="s">
        <v>19</v>
      </c>
      <c r="F335" s="234" t="s">
        <v>409</v>
      </c>
      <c r="G335" s="232"/>
      <c r="H335" s="233" t="s">
        <v>19</v>
      </c>
      <c r="I335" s="235"/>
      <c r="J335" s="232"/>
      <c r="K335" s="232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182</v>
      </c>
      <c r="AU335" s="240" t="s">
        <v>121</v>
      </c>
      <c r="AV335" s="13" t="s">
        <v>79</v>
      </c>
      <c r="AW335" s="13" t="s">
        <v>32</v>
      </c>
      <c r="AX335" s="13" t="s">
        <v>71</v>
      </c>
      <c r="AY335" s="240" t="s">
        <v>112</v>
      </c>
    </row>
    <row r="336" s="14" customFormat="1">
      <c r="A336" s="14"/>
      <c r="B336" s="241"/>
      <c r="C336" s="242"/>
      <c r="D336" s="220" t="s">
        <v>182</v>
      </c>
      <c r="E336" s="243" t="s">
        <v>19</v>
      </c>
      <c r="F336" s="244" t="s">
        <v>410</v>
      </c>
      <c r="G336" s="242"/>
      <c r="H336" s="245">
        <v>4.476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182</v>
      </c>
      <c r="AU336" s="251" t="s">
        <v>121</v>
      </c>
      <c r="AV336" s="14" t="s">
        <v>121</v>
      </c>
      <c r="AW336" s="14" t="s">
        <v>32</v>
      </c>
      <c r="AX336" s="14" t="s">
        <v>79</v>
      </c>
      <c r="AY336" s="251" t="s">
        <v>112</v>
      </c>
    </row>
    <row r="337" s="2" customFormat="1" ht="21.75" customHeight="1">
      <c r="A337" s="41"/>
      <c r="B337" s="42"/>
      <c r="C337" s="207" t="s">
        <v>417</v>
      </c>
      <c r="D337" s="207" t="s">
        <v>115</v>
      </c>
      <c r="E337" s="208" t="s">
        <v>418</v>
      </c>
      <c r="F337" s="209" t="s">
        <v>419</v>
      </c>
      <c r="G337" s="210" t="s">
        <v>405</v>
      </c>
      <c r="H337" s="211">
        <v>4.476</v>
      </c>
      <c r="I337" s="212"/>
      <c r="J337" s="213">
        <f>ROUND(I337*H337,2)</f>
        <v>0</v>
      </c>
      <c r="K337" s="209" t="s">
        <v>119</v>
      </c>
      <c r="L337" s="47"/>
      <c r="M337" s="214" t="s">
        <v>19</v>
      </c>
      <c r="N337" s="215" t="s">
        <v>43</v>
      </c>
      <c r="O337" s="87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120</v>
      </c>
      <c r="AT337" s="218" t="s">
        <v>115</v>
      </c>
      <c r="AU337" s="218" t="s">
        <v>121</v>
      </c>
      <c r="AY337" s="20" t="s">
        <v>112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121</v>
      </c>
      <c r="BK337" s="219">
        <f>ROUND(I337*H337,2)</f>
        <v>0</v>
      </c>
      <c r="BL337" s="20" t="s">
        <v>120</v>
      </c>
      <c r="BM337" s="218" t="s">
        <v>420</v>
      </c>
    </row>
    <row r="338" s="2" customFormat="1">
      <c r="A338" s="41"/>
      <c r="B338" s="42"/>
      <c r="C338" s="43"/>
      <c r="D338" s="220" t="s">
        <v>123</v>
      </c>
      <c r="E338" s="43"/>
      <c r="F338" s="221" t="s">
        <v>421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123</v>
      </c>
      <c r="AU338" s="20" t="s">
        <v>121</v>
      </c>
    </row>
    <row r="339" s="2" customFormat="1">
      <c r="A339" s="41"/>
      <c r="B339" s="42"/>
      <c r="C339" s="43"/>
      <c r="D339" s="225" t="s">
        <v>124</v>
      </c>
      <c r="E339" s="43"/>
      <c r="F339" s="226" t="s">
        <v>422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124</v>
      </c>
      <c r="AU339" s="20" t="s">
        <v>121</v>
      </c>
    </row>
    <row r="340" s="13" customFormat="1">
      <c r="A340" s="13"/>
      <c r="B340" s="231"/>
      <c r="C340" s="232"/>
      <c r="D340" s="220" t="s">
        <v>182</v>
      </c>
      <c r="E340" s="233" t="s">
        <v>19</v>
      </c>
      <c r="F340" s="234" t="s">
        <v>409</v>
      </c>
      <c r="G340" s="232"/>
      <c r="H340" s="233" t="s">
        <v>19</v>
      </c>
      <c r="I340" s="235"/>
      <c r="J340" s="232"/>
      <c r="K340" s="232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182</v>
      </c>
      <c r="AU340" s="240" t="s">
        <v>121</v>
      </c>
      <c r="AV340" s="13" t="s">
        <v>79</v>
      </c>
      <c r="AW340" s="13" t="s">
        <v>32</v>
      </c>
      <c r="AX340" s="13" t="s">
        <v>71</v>
      </c>
      <c r="AY340" s="240" t="s">
        <v>112</v>
      </c>
    </row>
    <row r="341" s="14" customFormat="1">
      <c r="A341" s="14"/>
      <c r="B341" s="241"/>
      <c r="C341" s="242"/>
      <c r="D341" s="220" t="s">
        <v>182</v>
      </c>
      <c r="E341" s="243" t="s">
        <v>19</v>
      </c>
      <c r="F341" s="244" t="s">
        <v>410</v>
      </c>
      <c r="G341" s="242"/>
      <c r="H341" s="245">
        <v>4.476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182</v>
      </c>
      <c r="AU341" s="251" t="s">
        <v>121</v>
      </c>
      <c r="AV341" s="14" t="s">
        <v>121</v>
      </c>
      <c r="AW341" s="14" t="s">
        <v>32</v>
      </c>
      <c r="AX341" s="14" t="s">
        <v>79</v>
      </c>
      <c r="AY341" s="251" t="s">
        <v>112</v>
      </c>
    </row>
    <row r="342" s="2" customFormat="1" ht="16.5" customHeight="1">
      <c r="A342" s="41"/>
      <c r="B342" s="42"/>
      <c r="C342" s="207" t="s">
        <v>423</v>
      </c>
      <c r="D342" s="207" t="s">
        <v>115</v>
      </c>
      <c r="E342" s="208" t="s">
        <v>424</v>
      </c>
      <c r="F342" s="209" t="s">
        <v>425</v>
      </c>
      <c r="G342" s="210" t="s">
        <v>405</v>
      </c>
      <c r="H342" s="211">
        <v>4.476</v>
      </c>
      <c r="I342" s="212"/>
      <c r="J342" s="213">
        <f>ROUND(I342*H342,2)</f>
        <v>0</v>
      </c>
      <c r="K342" s="209" t="s">
        <v>119</v>
      </c>
      <c r="L342" s="47"/>
      <c r="M342" s="214" t="s">
        <v>19</v>
      </c>
      <c r="N342" s="215" t="s">
        <v>43</v>
      </c>
      <c r="O342" s="87"/>
      <c r="P342" s="216">
        <f>O342*H342</f>
        <v>0</v>
      </c>
      <c r="Q342" s="216">
        <v>0</v>
      </c>
      <c r="R342" s="216">
        <f>Q342*H342</f>
        <v>0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120</v>
      </c>
      <c r="AT342" s="218" t="s">
        <v>115</v>
      </c>
      <c r="AU342" s="218" t="s">
        <v>121</v>
      </c>
      <c r="AY342" s="20" t="s">
        <v>112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121</v>
      </c>
      <c r="BK342" s="219">
        <f>ROUND(I342*H342,2)</f>
        <v>0</v>
      </c>
      <c r="BL342" s="20" t="s">
        <v>120</v>
      </c>
      <c r="BM342" s="218" t="s">
        <v>426</v>
      </c>
    </row>
    <row r="343" s="2" customFormat="1">
      <c r="A343" s="41"/>
      <c r="B343" s="42"/>
      <c r="C343" s="43"/>
      <c r="D343" s="220" t="s">
        <v>123</v>
      </c>
      <c r="E343" s="43"/>
      <c r="F343" s="221" t="s">
        <v>427</v>
      </c>
      <c r="G343" s="43"/>
      <c r="H343" s="43"/>
      <c r="I343" s="222"/>
      <c r="J343" s="43"/>
      <c r="K343" s="43"/>
      <c r="L343" s="47"/>
      <c r="M343" s="223"/>
      <c r="N343" s="22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123</v>
      </c>
      <c r="AU343" s="20" t="s">
        <v>121</v>
      </c>
    </row>
    <row r="344" s="2" customFormat="1">
      <c r="A344" s="41"/>
      <c r="B344" s="42"/>
      <c r="C344" s="43"/>
      <c r="D344" s="225" t="s">
        <v>124</v>
      </c>
      <c r="E344" s="43"/>
      <c r="F344" s="226" t="s">
        <v>428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124</v>
      </c>
      <c r="AU344" s="20" t="s">
        <v>121</v>
      </c>
    </row>
    <row r="345" s="13" customFormat="1">
      <c r="A345" s="13"/>
      <c r="B345" s="231"/>
      <c r="C345" s="232"/>
      <c r="D345" s="220" t="s">
        <v>182</v>
      </c>
      <c r="E345" s="233" t="s">
        <v>19</v>
      </c>
      <c r="F345" s="234" t="s">
        <v>409</v>
      </c>
      <c r="G345" s="232"/>
      <c r="H345" s="233" t="s">
        <v>19</v>
      </c>
      <c r="I345" s="235"/>
      <c r="J345" s="232"/>
      <c r="K345" s="232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182</v>
      </c>
      <c r="AU345" s="240" t="s">
        <v>121</v>
      </c>
      <c r="AV345" s="13" t="s">
        <v>79</v>
      </c>
      <c r="AW345" s="13" t="s">
        <v>32</v>
      </c>
      <c r="AX345" s="13" t="s">
        <v>71</v>
      </c>
      <c r="AY345" s="240" t="s">
        <v>112</v>
      </c>
    </row>
    <row r="346" s="14" customFormat="1">
      <c r="A346" s="14"/>
      <c r="B346" s="241"/>
      <c r="C346" s="242"/>
      <c r="D346" s="220" t="s">
        <v>182</v>
      </c>
      <c r="E346" s="243" t="s">
        <v>19</v>
      </c>
      <c r="F346" s="244" t="s">
        <v>410</v>
      </c>
      <c r="G346" s="242"/>
      <c r="H346" s="245">
        <v>4.476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182</v>
      </c>
      <c r="AU346" s="251" t="s">
        <v>121</v>
      </c>
      <c r="AV346" s="14" t="s">
        <v>121</v>
      </c>
      <c r="AW346" s="14" t="s">
        <v>32</v>
      </c>
      <c r="AX346" s="14" t="s">
        <v>79</v>
      </c>
      <c r="AY346" s="251" t="s">
        <v>112</v>
      </c>
    </row>
    <row r="347" s="2" customFormat="1" ht="16.5" customHeight="1">
      <c r="A347" s="41"/>
      <c r="B347" s="42"/>
      <c r="C347" s="207" t="s">
        <v>429</v>
      </c>
      <c r="D347" s="207" t="s">
        <v>115</v>
      </c>
      <c r="E347" s="208" t="s">
        <v>430</v>
      </c>
      <c r="F347" s="209" t="s">
        <v>431</v>
      </c>
      <c r="G347" s="210" t="s">
        <v>432</v>
      </c>
      <c r="H347" s="211">
        <v>0.255</v>
      </c>
      <c r="I347" s="212"/>
      <c r="J347" s="213">
        <f>ROUND(I347*H347,2)</f>
        <v>0</v>
      </c>
      <c r="K347" s="209" t="s">
        <v>119</v>
      </c>
      <c r="L347" s="47"/>
      <c r="M347" s="214" t="s">
        <v>19</v>
      </c>
      <c r="N347" s="215" t="s">
        <v>43</v>
      </c>
      <c r="O347" s="87"/>
      <c r="P347" s="216">
        <f>O347*H347</f>
        <v>0</v>
      </c>
      <c r="Q347" s="216">
        <v>1.06277</v>
      </c>
      <c r="R347" s="216">
        <f>Q347*H347</f>
        <v>0.27100635000000001</v>
      </c>
      <c r="S347" s="216">
        <v>0</v>
      </c>
      <c r="T347" s="21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8" t="s">
        <v>120</v>
      </c>
      <c r="AT347" s="218" t="s">
        <v>115</v>
      </c>
      <c r="AU347" s="218" t="s">
        <v>121</v>
      </c>
      <c r="AY347" s="20" t="s">
        <v>112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20" t="s">
        <v>121</v>
      </c>
      <c r="BK347" s="219">
        <f>ROUND(I347*H347,2)</f>
        <v>0</v>
      </c>
      <c r="BL347" s="20" t="s">
        <v>120</v>
      </c>
      <c r="BM347" s="218" t="s">
        <v>433</v>
      </c>
    </row>
    <row r="348" s="2" customFormat="1">
      <c r="A348" s="41"/>
      <c r="B348" s="42"/>
      <c r="C348" s="43"/>
      <c r="D348" s="220" t="s">
        <v>123</v>
      </c>
      <c r="E348" s="43"/>
      <c r="F348" s="221" t="s">
        <v>434</v>
      </c>
      <c r="G348" s="43"/>
      <c r="H348" s="43"/>
      <c r="I348" s="222"/>
      <c r="J348" s="43"/>
      <c r="K348" s="43"/>
      <c r="L348" s="47"/>
      <c r="M348" s="223"/>
      <c r="N348" s="224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123</v>
      </c>
      <c r="AU348" s="20" t="s">
        <v>121</v>
      </c>
    </row>
    <row r="349" s="2" customFormat="1">
      <c r="A349" s="41"/>
      <c r="B349" s="42"/>
      <c r="C349" s="43"/>
      <c r="D349" s="225" t="s">
        <v>124</v>
      </c>
      <c r="E349" s="43"/>
      <c r="F349" s="226" t="s">
        <v>435</v>
      </c>
      <c r="G349" s="43"/>
      <c r="H349" s="43"/>
      <c r="I349" s="222"/>
      <c r="J349" s="43"/>
      <c r="K349" s="43"/>
      <c r="L349" s="47"/>
      <c r="M349" s="223"/>
      <c r="N349" s="22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124</v>
      </c>
      <c r="AU349" s="20" t="s">
        <v>121</v>
      </c>
    </row>
    <row r="350" s="14" customFormat="1">
      <c r="A350" s="14"/>
      <c r="B350" s="241"/>
      <c r="C350" s="242"/>
      <c r="D350" s="220" t="s">
        <v>182</v>
      </c>
      <c r="E350" s="243" t="s">
        <v>19</v>
      </c>
      <c r="F350" s="244" t="s">
        <v>436</v>
      </c>
      <c r="G350" s="242"/>
      <c r="H350" s="245">
        <v>0.255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182</v>
      </c>
      <c r="AU350" s="251" t="s">
        <v>121</v>
      </c>
      <c r="AV350" s="14" t="s">
        <v>121</v>
      </c>
      <c r="AW350" s="14" t="s">
        <v>32</v>
      </c>
      <c r="AX350" s="14" t="s">
        <v>79</v>
      </c>
      <c r="AY350" s="251" t="s">
        <v>112</v>
      </c>
    </row>
    <row r="351" s="2" customFormat="1" ht="16.5" customHeight="1">
      <c r="A351" s="41"/>
      <c r="B351" s="42"/>
      <c r="C351" s="207" t="s">
        <v>437</v>
      </c>
      <c r="D351" s="207" t="s">
        <v>115</v>
      </c>
      <c r="E351" s="208" t="s">
        <v>438</v>
      </c>
      <c r="F351" s="209" t="s">
        <v>439</v>
      </c>
      <c r="G351" s="210" t="s">
        <v>178</v>
      </c>
      <c r="H351" s="211">
        <v>5.1959999999999997</v>
      </c>
      <c r="I351" s="212"/>
      <c r="J351" s="213">
        <f>ROUND(I351*H351,2)</f>
        <v>0</v>
      </c>
      <c r="K351" s="209" t="s">
        <v>119</v>
      </c>
      <c r="L351" s="47"/>
      <c r="M351" s="214" t="s">
        <v>19</v>
      </c>
      <c r="N351" s="215" t="s">
        <v>43</v>
      </c>
      <c r="O351" s="87"/>
      <c r="P351" s="216">
        <f>O351*H351</f>
        <v>0</v>
      </c>
      <c r="Q351" s="216">
        <v>0.0053299999999999997</v>
      </c>
      <c r="R351" s="216">
        <f>Q351*H351</f>
        <v>0.027694679999999996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120</v>
      </c>
      <c r="AT351" s="218" t="s">
        <v>115</v>
      </c>
      <c r="AU351" s="218" t="s">
        <v>121</v>
      </c>
      <c r="AY351" s="20" t="s">
        <v>112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121</v>
      </c>
      <c r="BK351" s="219">
        <f>ROUND(I351*H351,2)</f>
        <v>0</v>
      </c>
      <c r="BL351" s="20" t="s">
        <v>120</v>
      </c>
      <c r="BM351" s="218" t="s">
        <v>440</v>
      </c>
    </row>
    <row r="352" s="2" customFormat="1">
      <c r="A352" s="41"/>
      <c r="B352" s="42"/>
      <c r="C352" s="43"/>
      <c r="D352" s="220" t="s">
        <v>123</v>
      </c>
      <c r="E352" s="43"/>
      <c r="F352" s="221" t="s">
        <v>441</v>
      </c>
      <c r="G352" s="43"/>
      <c r="H352" s="43"/>
      <c r="I352" s="222"/>
      <c r="J352" s="43"/>
      <c r="K352" s="43"/>
      <c r="L352" s="47"/>
      <c r="M352" s="223"/>
      <c r="N352" s="22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123</v>
      </c>
      <c r="AU352" s="20" t="s">
        <v>121</v>
      </c>
    </row>
    <row r="353" s="2" customFormat="1">
      <c r="A353" s="41"/>
      <c r="B353" s="42"/>
      <c r="C353" s="43"/>
      <c r="D353" s="225" t="s">
        <v>124</v>
      </c>
      <c r="E353" s="43"/>
      <c r="F353" s="226" t="s">
        <v>442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124</v>
      </c>
      <c r="AU353" s="20" t="s">
        <v>121</v>
      </c>
    </row>
    <row r="354" s="13" customFormat="1">
      <c r="A354" s="13"/>
      <c r="B354" s="231"/>
      <c r="C354" s="232"/>
      <c r="D354" s="220" t="s">
        <v>182</v>
      </c>
      <c r="E354" s="233" t="s">
        <v>19</v>
      </c>
      <c r="F354" s="234" t="s">
        <v>443</v>
      </c>
      <c r="G354" s="232"/>
      <c r="H354" s="233" t="s">
        <v>19</v>
      </c>
      <c r="I354" s="235"/>
      <c r="J354" s="232"/>
      <c r="K354" s="232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182</v>
      </c>
      <c r="AU354" s="240" t="s">
        <v>121</v>
      </c>
      <c r="AV354" s="13" t="s">
        <v>79</v>
      </c>
      <c r="AW354" s="13" t="s">
        <v>32</v>
      </c>
      <c r="AX354" s="13" t="s">
        <v>71</v>
      </c>
      <c r="AY354" s="240" t="s">
        <v>112</v>
      </c>
    </row>
    <row r="355" s="14" customFormat="1">
      <c r="A355" s="14"/>
      <c r="B355" s="241"/>
      <c r="C355" s="242"/>
      <c r="D355" s="220" t="s">
        <v>182</v>
      </c>
      <c r="E355" s="243" t="s">
        <v>19</v>
      </c>
      <c r="F355" s="244" t="s">
        <v>444</v>
      </c>
      <c r="G355" s="242"/>
      <c r="H355" s="245">
        <v>5.1959999999999997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182</v>
      </c>
      <c r="AU355" s="251" t="s">
        <v>121</v>
      </c>
      <c r="AV355" s="14" t="s">
        <v>121</v>
      </c>
      <c r="AW355" s="14" t="s">
        <v>32</v>
      </c>
      <c r="AX355" s="14" t="s">
        <v>79</v>
      </c>
      <c r="AY355" s="251" t="s">
        <v>112</v>
      </c>
    </row>
    <row r="356" s="2" customFormat="1" ht="16.5" customHeight="1">
      <c r="A356" s="41"/>
      <c r="B356" s="42"/>
      <c r="C356" s="207" t="s">
        <v>445</v>
      </c>
      <c r="D356" s="207" t="s">
        <v>115</v>
      </c>
      <c r="E356" s="208" t="s">
        <v>446</v>
      </c>
      <c r="F356" s="209" t="s">
        <v>447</v>
      </c>
      <c r="G356" s="210" t="s">
        <v>178</v>
      </c>
      <c r="H356" s="211">
        <v>5.1959999999999997</v>
      </c>
      <c r="I356" s="212"/>
      <c r="J356" s="213">
        <f>ROUND(I356*H356,2)</f>
        <v>0</v>
      </c>
      <c r="K356" s="209" t="s">
        <v>119</v>
      </c>
      <c r="L356" s="47"/>
      <c r="M356" s="214" t="s">
        <v>19</v>
      </c>
      <c r="N356" s="215" t="s">
        <v>43</v>
      </c>
      <c r="O356" s="87"/>
      <c r="P356" s="216">
        <f>O356*H356</f>
        <v>0</v>
      </c>
      <c r="Q356" s="216">
        <v>0</v>
      </c>
      <c r="R356" s="216">
        <f>Q356*H356</f>
        <v>0</v>
      </c>
      <c r="S356" s="216">
        <v>0</v>
      </c>
      <c r="T356" s="21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120</v>
      </c>
      <c r="AT356" s="218" t="s">
        <v>115</v>
      </c>
      <c r="AU356" s="218" t="s">
        <v>121</v>
      </c>
      <c r="AY356" s="20" t="s">
        <v>112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121</v>
      </c>
      <c r="BK356" s="219">
        <f>ROUND(I356*H356,2)</f>
        <v>0</v>
      </c>
      <c r="BL356" s="20" t="s">
        <v>120</v>
      </c>
      <c r="BM356" s="218" t="s">
        <v>448</v>
      </c>
    </row>
    <row r="357" s="2" customFormat="1">
      <c r="A357" s="41"/>
      <c r="B357" s="42"/>
      <c r="C357" s="43"/>
      <c r="D357" s="220" t="s">
        <v>123</v>
      </c>
      <c r="E357" s="43"/>
      <c r="F357" s="221" t="s">
        <v>449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123</v>
      </c>
      <c r="AU357" s="20" t="s">
        <v>121</v>
      </c>
    </row>
    <row r="358" s="2" customFormat="1">
      <c r="A358" s="41"/>
      <c r="B358" s="42"/>
      <c r="C358" s="43"/>
      <c r="D358" s="225" t="s">
        <v>124</v>
      </c>
      <c r="E358" s="43"/>
      <c r="F358" s="226" t="s">
        <v>450</v>
      </c>
      <c r="G358" s="43"/>
      <c r="H358" s="43"/>
      <c r="I358" s="222"/>
      <c r="J358" s="43"/>
      <c r="K358" s="43"/>
      <c r="L358" s="47"/>
      <c r="M358" s="223"/>
      <c r="N358" s="22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124</v>
      </c>
      <c r="AU358" s="20" t="s">
        <v>121</v>
      </c>
    </row>
    <row r="359" s="13" customFormat="1">
      <c r="A359" s="13"/>
      <c r="B359" s="231"/>
      <c r="C359" s="232"/>
      <c r="D359" s="220" t="s">
        <v>182</v>
      </c>
      <c r="E359" s="233" t="s">
        <v>19</v>
      </c>
      <c r="F359" s="234" t="s">
        <v>443</v>
      </c>
      <c r="G359" s="232"/>
      <c r="H359" s="233" t="s">
        <v>19</v>
      </c>
      <c r="I359" s="235"/>
      <c r="J359" s="232"/>
      <c r="K359" s="232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182</v>
      </c>
      <c r="AU359" s="240" t="s">
        <v>121</v>
      </c>
      <c r="AV359" s="13" t="s">
        <v>79</v>
      </c>
      <c r="AW359" s="13" t="s">
        <v>32</v>
      </c>
      <c r="AX359" s="13" t="s">
        <v>71</v>
      </c>
      <c r="AY359" s="240" t="s">
        <v>112</v>
      </c>
    </row>
    <row r="360" s="14" customFormat="1">
      <c r="A360" s="14"/>
      <c r="B360" s="241"/>
      <c r="C360" s="242"/>
      <c r="D360" s="220" t="s">
        <v>182</v>
      </c>
      <c r="E360" s="243" t="s">
        <v>19</v>
      </c>
      <c r="F360" s="244" t="s">
        <v>444</v>
      </c>
      <c r="G360" s="242"/>
      <c r="H360" s="245">
        <v>5.1959999999999997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182</v>
      </c>
      <c r="AU360" s="251" t="s">
        <v>121</v>
      </c>
      <c r="AV360" s="14" t="s">
        <v>121</v>
      </c>
      <c r="AW360" s="14" t="s">
        <v>32</v>
      </c>
      <c r="AX360" s="14" t="s">
        <v>79</v>
      </c>
      <c r="AY360" s="251" t="s">
        <v>112</v>
      </c>
    </row>
    <row r="361" s="2" customFormat="1" ht="16.5" customHeight="1">
      <c r="A361" s="41"/>
      <c r="B361" s="42"/>
      <c r="C361" s="207" t="s">
        <v>451</v>
      </c>
      <c r="D361" s="207" t="s">
        <v>115</v>
      </c>
      <c r="E361" s="208" t="s">
        <v>452</v>
      </c>
      <c r="F361" s="209" t="s">
        <v>453</v>
      </c>
      <c r="G361" s="210" t="s">
        <v>178</v>
      </c>
      <c r="H361" s="211">
        <v>44.759999999999998</v>
      </c>
      <c r="I361" s="212"/>
      <c r="J361" s="213">
        <f>ROUND(I361*H361,2)</f>
        <v>0</v>
      </c>
      <c r="K361" s="209" t="s">
        <v>19</v>
      </c>
      <c r="L361" s="47"/>
      <c r="M361" s="214" t="s">
        <v>19</v>
      </c>
      <c r="N361" s="215" t="s">
        <v>43</v>
      </c>
      <c r="O361" s="87"/>
      <c r="P361" s="216">
        <f>O361*H361</f>
        <v>0</v>
      </c>
      <c r="Q361" s="216">
        <v>0.0014</v>
      </c>
      <c r="R361" s="216">
        <f>Q361*H361</f>
        <v>0.062663999999999997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120</v>
      </c>
      <c r="AT361" s="218" t="s">
        <v>115</v>
      </c>
      <c r="AU361" s="218" t="s">
        <v>121</v>
      </c>
      <c r="AY361" s="20" t="s">
        <v>112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20" t="s">
        <v>121</v>
      </c>
      <c r="BK361" s="219">
        <f>ROUND(I361*H361,2)</f>
        <v>0</v>
      </c>
      <c r="BL361" s="20" t="s">
        <v>120</v>
      </c>
      <c r="BM361" s="218" t="s">
        <v>454</v>
      </c>
    </row>
    <row r="362" s="2" customFormat="1">
      <c r="A362" s="41"/>
      <c r="B362" s="42"/>
      <c r="C362" s="43"/>
      <c r="D362" s="220" t="s">
        <v>123</v>
      </c>
      <c r="E362" s="43"/>
      <c r="F362" s="221" t="s">
        <v>455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123</v>
      </c>
      <c r="AU362" s="20" t="s">
        <v>121</v>
      </c>
    </row>
    <row r="363" s="13" customFormat="1">
      <c r="A363" s="13"/>
      <c r="B363" s="231"/>
      <c r="C363" s="232"/>
      <c r="D363" s="220" t="s">
        <v>182</v>
      </c>
      <c r="E363" s="233" t="s">
        <v>19</v>
      </c>
      <c r="F363" s="234" t="s">
        <v>409</v>
      </c>
      <c r="G363" s="232"/>
      <c r="H363" s="233" t="s">
        <v>19</v>
      </c>
      <c r="I363" s="235"/>
      <c r="J363" s="232"/>
      <c r="K363" s="232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182</v>
      </c>
      <c r="AU363" s="240" t="s">
        <v>121</v>
      </c>
      <c r="AV363" s="13" t="s">
        <v>79</v>
      </c>
      <c r="AW363" s="13" t="s">
        <v>32</v>
      </c>
      <c r="AX363" s="13" t="s">
        <v>71</v>
      </c>
      <c r="AY363" s="240" t="s">
        <v>112</v>
      </c>
    </row>
    <row r="364" s="14" customFormat="1">
      <c r="A364" s="14"/>
      <c r="B364" s="241"/>
      <c r="C364" s="242"/>
      <c r="D364" s="220" t="s">
        <v>182</v>
      </c>
      <c r="E364" s="243" t="s">
        <v>19</v>
      </c>
      <c r="F364" s="244" t="s">
        <v>456</v>
      </c>
      <c r="G364" s="242"/>
      <c r="H364" s="245">
        <v>44.759999999999998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182</v>
      </c>
      <c r="AU364" s="251" t="s">
        <v>121</v>
      </c>
      <c r="AV364" s="14" t="s">
        <v>121</v>
      </c>
      <c r="AW364" s="14" t="s">
        <v>32</v>
      </c>
      <c r="AX364" s="14" t="s">
        <v>79</v>
      </c>
      <c r="AY364" s="251" t="s">
        <v>112</v>
      </c>
    </row>
    <row r="365" s="2" customFormat="1" ht="21.75" customHeight="1">
      <c r="A365" s="41"/>
      <c r="B365" s="42"/>
      <c r="C365" s="263" t="s">
        <v>457</v>
      </c>
      <c r="D365" s="263" t="s">
        <v>203</v>
      </c>
      <c r="E365" s="264" t="s">
        <v>458</v>
      </c>
      <c r="F365" s="265" t="s">
        <v>459</v>
      </c>
      <c r="G365" s="266" t="s">
        <v>178</v>
      </c>
      <c r="H365" s="267">
        <v>49.235999999999997</v>
      </c>
      <c r="I365" s="268"/>
      <c r="J365" s="269">
        <f>ROUND(I365*H365,2)</f>
        <v>0</v>
      </c>
      <c r="K365" s="265" t="s">
        <v>119</v>
      </c>
      <c r="L365" s="270"/>
      <c r="M365" s="271" t="s">
        <v>19</v>
      </c>
      <c r="N365" s="272" t="s">
        <v>43</v>
      </c>
      <c r="O365" s="87"/>
      <c r="P365" s="216">
        <f>O365*H365</f>
        <v>0</v>
      </c>
      <c r="Q365" s="216">
        <v>0.033000000000000002</v>
      </c>
      <c r="R365" s="216">
        <f>Q365*H365</f>
        <v>1.6247879999999999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206</v>
      </c>
      <c r="AT365" s="218" t="s">
        <v>203</v>
      </c>
      <c r="AU365" s="218" t="s">
        <v>121</v>
      </c>
      <c r="AY365" s="20" t="s">
        <v>112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121</v>
      </c>
      <c r="BK365" s="219">
        <f>ROUND(I365*H365,2)</f>
        <v>0</v>
      </c>
      <c r="BL365" s="20" t="s">
        <v>120</v>
      </c>
      <c r="BM365" s="218" t="s">
        <v>460</v>
      </c>
    </row>
    <row r="366" s="2" customFormat="1">
      <c r="A366" s="41"/>
      <c r="B366" s="42"/>
      <c r="C366" s="43"/>
      <c r="D366" s="220" t="s">
        <v>123</v>
      </c>
      <c r="E366" s="43"/>
      <c r="F366" s="221" t="s">
        <v>459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123</v>
      </c>
      <c r="AU366" s="20" t="s">
        <v>121</v>
      </c>
    </row>
    <row r="367" s="14" customFormat="1">
      <c r="A367" s="14"/>
      <c r="B367" s="241"/>
      <c r="C367" s="242"/>
      <c r="D367" s="220" t="s">
        <v>182</v>
      </c>
      <c r="E367" s="242"/>
      <c r="F367" s="244" t="s">
        <v>461</v>
      </c>
      <c r="G367" s="242"/>
      <c r="H367" s="245">
        <v>49.235999999999997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182</v>
      </c>
      <c r="AU367" s="251" t="s">
        <v>121</v>
      </c>
      <c r="AV367" s="14" t="s">
        <v>121</v>
      </c>
      <c r="AW367" s="14" t="s">
        <v>4</v>
      </c>
      <c r="AX367" s="14" t="s">
        <v>79</v>
      </c>
      <c r="AY367" s="251" t="s">
        <v>112</v>
      </c>
    </row>
    <row r="368" s="2" customFormat="1" ht="16.5" customHeight="1">
      <c r="A368" s="41"/>
      <c r="B368" s="42"/>
      <c r="C368" s="207" t="s">
        <v>462</v>
      </c>
      <c r="D368" s="207" t="s">
        <v>115</v>
      </c>
      <c r="E368" s="208" t="s">
        <v>463</v>
      </c>
      <c r="F368" s="209" t="s">
        <v>464</v>
      </c>
      <c r="G368" s="210" t="s">
        <v>263</v>
      </c>
      <c r="H368" s="211">
        <v>51.960000000000001</v>
      </c>
      <c r="I368" s="212"/>
      <c r="J368" s="213">
        <f>ROUND(I368*H368,2)</f>
        <v>0</v>
      </c>
      <c r="K368" s="209" t="s">
        <v>119</v>
      </c>
      <c r="L368" s="47"/>
      <c r="M368" s="214" t="s">
        <v>19</v>
      </c>
      <c r="N368" s="215" t="s">
        <v>43</v>
      </c>
      <c r="O368" s="87"/>
      <c r="P368" s="216">
        <f>O368*H368</f>
        <v>0</v>
      </c>
      <c r="Q368" s="216">
        <v>2.0000000000000002E-05</v>
      </c>
      <c r="R368" s="216">
        <f>Q368*H368</f>
        <v>0.0010392000000000001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293</v>
      </c>
      <c r="AT368" s="218" t="s">
        <v>115</v>
      </c>
      <c r="AU368" s="218" t="s">
        <v>121</v>
      </c>
      <c r="AY368" s="20" t="s">
        <v>112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121</v>
      </c>
      <c r="BK368" s="219">
        <f>ROUND(I368*H368,2)</f>
        <v>0</v>
      </c>
      <c r="BL368" s="20" t="s">
        <v>293</v>
      </c>
      <c r="BM368" s="218" t="s">
        <v>465</v>
      </c>
    </row>
    <row r="369" s="2" customFormat="1">
      <c r="A369" s="41"/>
      <c r="B369" s="42"/>
      <c r="C369" s="43"/>
      <c r="D369" s="220" t="s">
        <v>123</v>
      </c>
      <c r="E369" s="43"/>
      <c r="F369" s="221" t="s">
        <v>466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123</v>
      </c>
      <c r="AU369" s="20" t="s">
        <v>121</v>
      </c>
    </row>
    <row r="370" s="2" customFormat="1">
      <c r="A370" s="41"/>
      <c r="B370" s="42"/>
      <c r="C370" s="43"/>
      <c r="D370" s="225" t="s">
        <v>124</v>
      </c>
      <c r="E370" s="43"/>
      <c r="F370" s="226" t="s">
        <v>467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124</v>
      </c>
      <c r="AU370" s="20" t="s">
        <v>121</v>
      </c>
    </row>
    <row r="371" s="14" customFormat="1">
      <c r="A371" s="14"/>
      <c r="B371" s="241"/>
      <c r="C371" s="242"/>
      <c r="D371" s="220" t="s">
        <v>182</v>
      </c>
      <c r="E371" s="243" t="s">
        <v>19</v>
      </c>
      <c r="F371" s="244" t="s">
        <v>468</v>
      </c>
      <c r="G371" s="242"/>
      <c r="H371" s="245">
        <v>51.960000000000001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182</v>
      </c>
      <c r="AU371" s="251" t="s">
        <v>121</v>
      </c>
      <c r="AV371" s="14" t="s">
        <v>121</v>
      </c>
      <c r="AW371" s="14" t="s">
        <v>32</v>
      </c>
      <c r="AX371" s="14" t="s">
        <v>79</v>
      </c>
      <c r="AY371" s="251" t="s">
        <v>112</v>
      </c>
    </row>
    <row r="372" s="2" customFormat="1" ht="16.5" customHeight="1">
      <c r="A372" s="41"/>
      <c r="B372" s="42"/>
      <c r="C372" s="263" t="s">
        <v>469</v>
      </c>
      <c r="D372" s="263" t="s">
        <v>203</v>
      </c>
      <c r="E372" s="264" t="s">
        <v>470</v>
      </c>
      <c r="F372" s="265" t="s">
        <v>471</v>
      </c>
      <c r="G372" s="266" t="s">
        <v>263</v>
      </c>
      <c r="H372" s="267">
        <v>54.558</v>
      </c>
      <c r="I372" s="268"/>
      <c r="J372" s="269">
        <f>ROUND(I372*H372,2)</f>
        <v>0</v>
      </c>
      <c r="K372" s="265" t="s">
        <v>119</v>
      </c>
      <c r="L372" s="270"/>
      <c r="M372" s="271" t="s">
        <v>19</v>
      </c>
      <c r="N372" s="272" t="s">
        <v>43</v>
      </c>
      <c r="O372" s="87"/>
      <c r="P372" s="216">
        <f>O372*H372</f>
        <v>0</v>
      </c>
      <c r="Q372" s="216">
        <v>0.00050000000000000001</v>
      </c>
      <c r="R372" s="216">
        <f>Q372*H372</f>
        <v>0.027279000000000001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206</v>
      </c>
      <c r="AT372" s="218" t="s">
        <v>203</v>
      </c>
      <c r="AU372" s="218" t="s">
        <v>121</v>
      </c>
      <c r="AY372" s="20" t="s">
        <v>112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121</v>
      </c>
      <c r="BK372" s="219">
        <f>ROUND(I372*H372,2)</f>
        <v>0</v>
      </c>
      <c r="BL372" s="20" t="s">
        <v>120</v>
      </c>
      <c r="BM372" s="218" t="s">
        <v>472</v>
      </c>
    </row>
    <row r="373" s="2" customFormat="1">
      <c r="A373" s="41"/>
      <c r="B373" s="42"/>
      <c r="C373" s="43"/>
      <c r="D373" s="220" t="s">
        <v>123</v>
      </c>
      <c r="E373" s="43"/>
      <c r="F373" s="221" t="s">
        <v>471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123</v>
      </c>
      <c r="AU373" s="20" t="s">
        <v>121</v>
      </c>
    </row>
    <row r="374" s="14" customFormat="1">
      <c r="A374" s="14"/>
      <c r="B374" s="241"/>
      <c r="C374" s="242"/>
      <c r="D374" s="220" t="s">
        <v>182</v>
      </c>
      <c r="E374" s="243" t="s">
        <v>19</v>
      </c>
      <c r="F374" s="244" t="s">
        <v>468</v>
      </c>
      <c r="G374" s="242"/>
      <c r="H374" s="245">
        <v>51.960000000000001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182</v>
      </c>
      <c r="AU374" s="251" t="s">
        <v>121</v>
      </c>
      <c r="AV374" s="14" t="s">
        <v>121</v>
      </c>
      <c r="AW374" s="14" t="s">
        <v>32</v>
      </c>
      <c r="AX374" s="14" t="s">
        <v>79</v>
      </c>
      <c r="AY374" s="251" t="s">
        <v>112</v>
      </c>
    </row>
    <row r="375" s="14" customFormat="1">
      <c r="A375" s="14"/>
      <c r="B375" s="241"/>
      <c r="C375" s="242"/>
      <c r="D375" s="220" t="s">
        <v>182</v>
      </c>
      <c r="E375" s="242"/>
      <c r="F375" s="244" t="s">
        <v>473</v>
      </c>
      <c r="G375" s="242"/>
      <c r="H375" s="245">
        <v>54.558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182</v>
      </c>
      <c r="AU375" s="251" t="s">
        <v>121</v>
      </c>
      <c r="AV375" s="14" t="s">
        <v>121</v>
      </c>
      <c r="AW375" s="14" t="s">
        <v>4</v>
      </c>
      <c r="AX375" s="14" t="s">
        <v>79</v>
      </c>
      <c r="AY375" s="251" t="s">
        <v>112</v>
      </c>
    </row>
    <row r="376" s="2" customFormat="1" ht="16.5" customHeight="1">
      <c r="A376" s="41"/>
      <c r="B376" s="42"/>
      <c r="C376" s="207" t="s">
        <v>474</v>
      </c>
      <c r="D376" s="207" t="s">
        <v>115</v>
      </c>
      <c r="E376" s="208" t="s">
        <v>475</v>
      </c>
      <c r="F376" s="209" t="s">
        <v>476</v>
      </c>
      <c r="G376" s="210" t="s">
        <v>118</v>
      </c>
      <c r="H376" s="211">
        <v>1</v>
      </c>
      <c r="I376" s="212"/>
      <c r="J376" s="213">
        <f>ROUND(I376*H376,2)</f>
        <v>0</v>
      </c>
      <c r="K376" s="209" t="s">
        <v>19</v>
      </c>
      <c r="L376" s="47"/>
      <c r="M376" s="214" t="s">
        <v>19</v>
      </c>
      <c r="N376" s="215" t="s">
        <v>43</v>
      </c>
      <c r="O376" s="87"/>
      <c r="P376" s="216">
        <f>O376*H376</f>
        <v>0</v>
      </c>
      <c r="Q376" s="216">
        <v>0</v>
      </c>
      <c r="R376" s="216">
        <f>Q376*H376</f>
        <v>0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120</v>
      </c>
      <c r="AT376" s="218" t="s">
        <v>115</v>
      </c>
      <c r="AU376" s="218" t="s">
        <v>121</v>
      </c>
      <c r="AY376" s="20" t="s">
        <v>112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121</v>
      </c>
      <c r="BK376" s="219">
        <f>ROUND(I376*H376,2)</f>
        <v>0</v>
      </c>
      <c r="BL376" s="20" t="s">
        <v>120</v>
      </c>
      <c r="BM376" s="218" t="s">
        <v>477</v>
      </c>
    </row>
    <row r="377" s="2" customFormat="1">
      <c r="A377" s="41"/>
      <c r="B377" s="42"/>
      <c r="C377" s="43"/>
      <c r="D377" s="220" t="s">
        <v>123</v>
      </c>
      <c r="E377" s="43"/>
      <c r="F377" s="221" t="s">
        <v>478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123</v>
      </c>
      <c r="AU377" s="20" t="s">
        <v>121</v>
      </c>
    </row>
    <row r="378" s="2" customFormat="1" ht="16.5" customHeight="1">
      <c r="A378" s="41"/>
      <c r="B378" s="42"/>
      <c r="C378" s="207" t="s">
        <v>479</v>
      </c>
      <c r="D378" s="207" t="s">
        <v>115</v>
      </c>
      <c r="E378" s="208" t="s">
        <v>480</v>
      </c>
      <c r="F378" s="209" t="s">
        <v>481</v>
      </c>
      <c r="G378" s="210" t="s">
        <v>118</v>
      </c>
      <c r="H378" s="211">
        <v>1</v>
      </c>
      <c r="I378" s="212"/>
      <c r="J378" s="213">
        <f>ROUND(I378*H378,2)</f>
        <v>0</v>
      </c>
      <c r="K378" s="209" t="s">
        <v>19</v>
      </c>
      <c r="L378" s="47"/>
      <c r="M378" s="214" t="s">
        <v>19</v>
      </c>
      <c r="N378" s="215" t="s">
        <v>43</v>
      </c>
      <c r="O378" s="87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120</v>
      </c>
      <c r="AT378" s="218" t="s">
        <v>115</v>
      </c>
      <c r="AU378" s="218" t="s">
        <v>121</v>
      </c>
      <c r="AY378" s="20" t="s">
        <v>112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121</v>
      </c>
      <c r="BK378" s="219">
        <f>ROUND(I378*H378,2)</f>
        <v>0</v>
      </c>
      <c r="BL378" s="20" t="s">
        <v>120</v>
      </c>
      <c r="BM378" s="218" t="s">
        <v>482</v>
      </c>
    </row>
    <row r="379" s="2" customFormat="1">
      <c r="A379" s="41"/>
      <c r="B379" s="42"/>
      <c r="C379" s="43"/>
      <c r="D379" s="220" t="s">
        <v>123</v>
      </c>
      <c r="E379" s="43"/>
      <c r="F379" s="221" t="s">
        <v>481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123</v>
      </c>
      <c r="AU379" s="20" t="s">
        <v>121</v>
      </c>
    </row>
    <row r="380" s="2" customFormat="1" ht="16.5" customHeight="1">
      <c r="A380" s="41"/>
      <c r="B380" s="42"/>
      <c r="C380" s="207" t="s">
        <v>483</v>
      </c>
      <c r="D380" s="207" t="s">
        <v>115</v>
      </c>
      <c r="E380" s="208" t="s">
        <v>484</v>
      </c>
      <c r="F380" s="209" t="s">
        <v>485</v>
      </c>
      <c r="G380" s="210" t="s">
        <v>486</v>
      </c>
      <c r="H380" s="211">
        <v>2</v>
      </c>
      <c r="I380" s="212"/>
      <c r="J380" s="213">
        <f>ROUND(I380*H380,2)</f>
        <v>0</v>
      </c>
      <c r="K380" s="209" t="s">
        <v>19</v>
      </c>
      <c r="L380" s="47"/>
      <c r="M380" s="214" t="s">
        <v>19</v>
      </c>
      <c r="N380" s="215" t="s">
        <v>43</v>
      </c>
      <c r="O380" s="87"/>
      <c r="P380" s="216">
        <f>O380*H380</f>
        <v>0</v>
      </c>
      <c r="Q380" s="216">
        <v>0</v>
      </c>
      <c r="R380" s="216">
        <f>Q380*H380</f>
        <v>0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120</v>
      </c>
      <c r="AT380" s="218" t="s">
        <v>115</v>
      </c>
      <c r="AU380" s="218" t="s">
        <v>121</v>
      </c>
      <c r="AY380" s="20" t="s">
        <v>112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121</v>
      </c>
      <c r="BK380" s="219">
        <f>ROUND(I380*H380,2)</f>
        <v>0</v>
      </c>
      <c r="BL380" s="20" t="s">
        <v>120</v>
      </c>
      <c r="BM380" s="218" t="s">
        <v>487</v>
      </c>
    </row>
    <row r="381" s="2" customFormat="1">
      <c r="A381" s="41"/>
      <c r="B381" s="42"/>
      <c r="C381" s="43"/>
      <c r="D381" s="220" t="s">
        <v>123</v>
      </c>
      <c r="E381" s="43"/>
      <c r="F381" s="221" t="s">
        <v>485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123</v>
      </c>
      <c r="AU381" s="20" t="s">
        <v>121</v>
      </c>
    </row>
    <row r="382" s="12" customFormat="1" ht="22.8" customHeight="1">
      <c r="A382" s="12"/>
      <c r="B382" s="191"/>
      <c r="C382" s="192"/>
      <c r="D382" s="193" t="s">
        <v>70</v>
      </c>
      <c r="E382" s="205" t="s">
        <v>488</v>
      </c>
      <c r="F382" s="205" t="s">
        <v>489</v>
      </c>
      <c r="G382" s="192"/>
      <c r="H382" s="192"/>
      <c r="I382" s="195"/>
      <c r="J382" s="206">
        <f>BK382</f>
        <v>0</v>
      </c>
      <c r="K382" s="192"/>
      <c r="L382" s="197"/>
      <c r="M382" s="198"/>
      <c r="N382" s="199"/>
      <c r="O382" s="199"/>
      <c r="P382" s="200">
        <f>SUM(P383:P451)</f>
        <v>0</v>
      </c>
      <c r="Q382" s="199"/>
      <c r="R382" s="200">
        <f>SUM(R383:R451)</f>
        <v>0.027398700000000005</v>
      </c>
      <c r="S382" s="199"/>
      <c r="T382" s="201">
        <f>SUM(T383:T451)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2" t="s">
        <v>79</v>
      </c>
      <c r="AT382" s="203" t="s">
        <v>70</v>
      </c>
      <c r="AU382" s="203" t="s">
        <v>79</v>
      </c>
      <c r="AY382" s="202" t="s">
        <v>112</v>
      </c>
      <c r="BK382" s="204">
        <f>SUM(BK383:BK451)</f>
        <v>0</v>
      </c>
    </row>
    <row r="383" s="2" customFormat="1" ht="16.5" customHeight="1">
      <c r="A383" s="41"/>
      <c r="B383" s="42"/>
      <c r="C383" s="207" t="s">
        <v>490</v>
      </c>
      <c r="D383" s="207" t="s">
        <v>115</v>
      </c>
      <c r="E383" s="208" t="s">
        <v>491</v>
      </c>
      <c r="F383" s="209" t="s">
        <v>492</v>
      </c>
      <c r="G383" s="210" t="s">
        <v>178</v>
      </c>
      <c r="H383" s="211">
        <v>65.234999999999999</v>
      </c>
      <c r="I383" s="212"/>
      <c r="J383" s="213">
        <f>ROUND(I383*H383,2)</f>
        <v>0</v>
      </c>
      <c r="K383" s="209" t="s">
        <v>19</v>
      </c>
      <c r="L383" s="47"/>
      <c r="M383" s="214" t="s">
        <v>19</v>
      </c>
      <c r="N383" s="215" t="s">
        <v>43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120</v>
      </c>
      <c r="AT383" s="218" t="s">
        <v>115</v>
      </c>
      <c r="AU383" s="218" t="s">
        <v>121</v>
      </c>
      <c r="AY383" s="20" t="s">
        <v>112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121</v>
      </c>
      <c r="BK383" s="219">
        <f>ROUND(I383*H383,2)</f>
        <v>0</v>
      </c>
      <c r="BL383" s="20" t="s">
        <v>120</v>
      </c>
      <c r="BM383" s="218" t="s">
        <v>493</v>
      </c>
    </row>
    <row r="384" s="2" customFormat="1">
      <c r="A384" s="41"/>
      <c r="B384" s="42"/>
      <c r="C384" s="43"/>
      <c r="D384" s="220" t="s">
        <v>123</v>
      </c>
      <c r="E384" s="43"/>
      <c r="F384" s="221" t="s">
        <v>492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123</v>
      </c>
      <c r="AU384" s="20" t="s">
        <v>121</v>
      </c>
    </row>
    <row r="385" s="13" customFormat="1">
      <c r="A385" s="13"/>
      <c r="B385" s="231"/>
      <c r="C385" s="232"/>
      <c r="D385" s="220" t="s">
        <v>182</v>
      </c>
      <c r="E385" s="233" t="s">
        <v>19</v>
      </c>
      <c r="F385" s="234" t="s">
        <v>267</v>
      </c>
      <c r="G385" s="232"/>
      <c r="H385" s="233" t="s">
        <v>19</v>
      </c>
      <c r="I385" s="235"/>
      <c r="J385" s="232"/>
      <c r="K385" s="232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182</v>
      </c>
      <c r="AU385" s="240" t="s">
        <v>121</v>
      </c>
      <c r="AV385" s="13" t="s">
        <v>79</v>
      </c>
      <c r="AW385" s="13" t="s">
        <v>32</v>
      </c>
      <c r="AX385" s="13" t="s">
        <v>71</v>
      </c>
      <c r="AY385" s="240" t="s">
        <v>112</v>
      </c>
    </row>
    <row r="386" s="14" customFormat="1">
      <c r="A386" s="14"/>
      <c r="B386" s="241"/>
      <c r="C386" s="242"/>
      <c r="D386" s="220" t="s">
        <v>182</v>
      </c>
      <c r="E386" s="243" t="s">
        <v>19</v>
      </c>
      <c r="F386" s="244" t="s">
        <v>280</v>
      </c>
      <c r="G386" s="242"/>
      <c r="H386" s="245">
        <v>19.855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1" t="s">
        <v>182</v>
      </c>
      <c r="AU386" s="251" t="s">
        <v>121</v>
      </c>
      <c r="AV386" s="14" t="s">
        <v>121</v>
      </c>
      <c r="AW386" s="14" t="s">
        <v>32</v>
      </c>
      <c r="AX386" s="14" t="s">
        <v>71</v>
      </c>
      <c r="AY386" s="251" t="s">
        <v>112</v>
      </c>
    </row>
    <row r="387" s="13" customFormat="1">
      <c r="A387" s="13"/>
      <c r="B387" s="231"/>
      <c r="C387" s="232"/>
      <c r="D387" s="220" t="s">
        <v>182</v>
      </c>
      <c r="E387" s="233" t="s">
        <v>19</v>
      </c>
      <c r="F387" s="234" t="s">
        <v>269</v>
      </c>
      <c r="G387" s="232"/>
      <c r="H387" s="233" t="s">
        <v>19</v>
      </c>
      <c r="I387" s="235"/>
      <c r="J387" s="232"/>
      <c r="K387" s="232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182</v>
      </c>
      <c r="AU387" s="240" t="s">
        <v>121</v>
      </c>
      <c r="AV387" s="13" t="s">
        <v>79</v>
      </c>
      <c r="AW387" s="13" t="s">
        <v>32</v>
      </c>
      <c r="AX387" s="13" t="s">
        <v>71</v>
      </c>
      <c r="AY387" s="240" t="s">
        <v>112</v>
      </c>
    </row>
    <row r="388" s="14" customFormat="1">
      <c r="A388" s="14"/>
      <c r="B388" s="241"/>
      <c r="C388" s="242"/>
      <c r="D388" s="220" t="s">
        <v>182</v>
      </c>
      <c r="E388" s="243" t="s">
        <v>19</v>
      </c>
      <c r="F388" s="244" t="s">
        <v>281</v>
      </c>
      <c r="G388" s="242"/>
      <c r="H388" s="245">
        <v>13.41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182</v>
      </c>
      <c r="AU388" s="251" t="s">
        <v>121</v>
      </c>
      <c r="AV388" s="14" t="s">
        <v>121</v>
      </c>
      <c r="AW388" s="14" t="s">
        <v>32</v>
      </c>
      <c r="AX388" s="14" t="s">
        <v>71</v>
      </c>
      <c r="AY388" s="251" t="s">
        <v>112</v>
      </c>
    </row>
    <row r="389" s="16" customFormat="1">
      <c r="A389" s="16"/>
      <c r="B389" s="273"/>
      <c r="C389" s="274"/>
      <c r="D389" s="220" t="s">
        <v>182</v>
      </c>
      <c r="E389" s="275" t="s">
        <v>19</v>
      </c>
      <c r="F389" s="276" t="s">
        <v>271</v>
      </c>
      <c r="G389" s="274"/>
      <c r="H389" s="277">
        <v>33.265000000000001</v>
      </c>
      <c r="I389" s="278"/>
      <c r="J389" s="274"/>
      <c r="K389" s="274"/>
      <c r="L389" s="279"/>
      <c r="M389" s="280"/>
      <c r="N389" s="281"/>
      <c r="O389" s="281"/>
      <c r="P389" s="281"/>
      <c r="Q389" s="281"/>
      <c r="R389" s="281"/>
      <c r="S389" s="281"/>
      <c r="T389" s="282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3" t="s">
        <v>182</v>
      </c>
      <c r="AU389" s="283" t="s">
        <v>121</v>
      </c>
      <c r="AV389" s="16" t="s">
        <v>134</v>
      </c>
      <c r="AW389" s="16" t="s">
        <v>32</v>
      </c>
      <c r="AX389" s="16" t="s">
        <v>71</v>
      </c>
      <c r="AY389" s="283" t="s">
        <v>112</v>
      </c>
    </row>
    <row r="390" s="13" customFormat="1">
      <c r="A390" s="13"/>
      <c r="B390" s="231"/>
      <c r="C390" s="232"/>
      <c r="D390" s="220" t="s">
        <v>182</v>
      </c>
      <c r="E390" s="233" t="s">
        <v>19</v>
      </c>
      <c r="F390" s="234" t="s">
        <v>282</v>
      </c>
      <c r="G390" s="232"/>
      <c r="H390" s="233" t="s">
        <v>19</v>
      </c>
      <c r="I390" s="235"/>
      <c r="J390" s="232"/>
      <c r="K390" s="232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182</v>
      </c>
      <c r="AU390" s="240" t="s">
        <v>121</v>
      </c>
      <c r="AV390" s="13" t="s">
        <v>79</v>
      </c>
      <c r="AW390" s="13" t="s">
        <v>32</v>
      </c>
      <c r="AX390" s="13" t="s">
        <v>71</v>
      </c>
      <c r="AY390" s="240" t="s">
        <v>112</v>
      </c>
    </row>
    <row r="391" s="14" customFormat="1">
      <c r="A391" s="14"/>
      <c r="B391" s="241"/>
      <c r="C391" s="242"/>
      <c r="D391" s="220" t="s">
        <v>182</v>
      </c>
      <c r="E391" s="243" t="s">
        <v>19</v>
      </c>
      <c r="F391" s="244" t="s">
        <v>494</v>
      </c>
      <c r="G391" s="242"/>
      <c r="H391" s="245">
        <v>23.629999999999999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182</v>
      </c>
      <c r="AU391" s="251" t="s">
        <v>121</v>
      </c>
      <c r="AV391" s="14" t="s">
        <v>121</v>
      </c>
      <c r="AW391" s="14" t="s">
        <v>32</v>
      </c>
      <c r="AX391" s="14" t="s">
        <v>71</v>
      </c>
      <c r="AY391" s="251" t="s">
        <v>112</v>
      </c>
    </row>
    <row r="392" s="13" customFormat="1">
      <c r="A392" s="13"/>
      <c r="B392" s="231"/>
      <c r="C392" s="232"/>
      <c r="D392" s="220" t="s">
        <v>182</v>
      </c>
      <c r="E392" s="233" t="s">
        <v>19</v>
      </c>
      <c r="F392" s="234" t="s">
        <v>274</v>
      </c>
      <c r="G392" s="232"/>
      <c r="H392" s="233" t="s">
        <v>19</v>
      </c>
      <c r="I392" s="235"/>
      <c r="J392" s="232"/>
      <c r="K392" s="232"/>
      <c r="L392" s="236"/>
      <c r="M392" s="237"/>
      <c r="N392" s="238"/>
      <c r="O392" s="238"/>
      <c r="P392" s="238"/>
      <c r="Q392" s="238"/>
      <c r="R392" s="238"/>
      <c r="S392" s="238"/>
      <c r="T392" s="23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0" t="s">
        <v>182</v>
      </c>
      <c r="AU392" s="240" t="s">
        <v>121</v>
      </c>
      <c r="AV392" s="13" t="s">
        <v>79</v>
      </c>
      <c r="AW392" s="13" t="s">
        <v>32</v>
      </c>
      <c r="AX392" s="13" t="s">
        <v>71</v>
      </c>
      <c r="AY392" s="240" t="s">
        <v>112</v>
      </c>
    </row>
    <row r="393" s="14" customFormat="1">
      <c r="A393" s="14"/>
      <c r="B393" s="241"/>
      <c r="C393" s="242"/>
      <c r="D393" s="220" t="s">
        <v>182</v>
      </c>
      <c r="E393" s="243" t="s">
        <v>19</v>
      </c>
      <c r="F393" s="244" t="s">
        <v>284</v>
      </c>
      <c r="G393" s="242"/>
      <c r="H393" s="245">
        <v>8.3399999999999999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182</v>
      </c>
      <c r="AU393" s="251" t="s">
        <v>121</v>
      </c>
      <c r="AV393" s="14" t="s">
        <v>121</v>
      </c>
      <c r="AW393" s="14" t="s">
        <v>32</v>
      </c>
      <c r="AX393" s="14" t="s">
        <v>71</v>
      </c>
      <c r="AY393" s="251" t="s">
        <v>112</v>
      </c>
    </row>
    <row r="394" s="16" customFormat="1">
      <c r="A394" s="16"/>
      <c r="B394" s="273"/>
      <c r="C394" s="274"/>
      <c r="D394" s="220" t="s">
        <v>182</v>
      </c>
      <c r="E394" s="275" t="s">
        <v>19</v>
      </c>
      <c r="F394" s="276" t="s">
        <v>271</v>
      </c>
      <c r="G394" s="274"/>
      <c r="H394" s="277">
        <v>31.969999999999999</v>
      </c>
      <c r="I394" s="278"/>
      <c r="J394" s="274"/>
      <c r="K394" s="274"/>
      <c r="L394" s="279"/>
      <c r="M394" s="280"/>
      <c r="N394" s="281"/>
      <c r="O394" s="281"/>
      <c r="P394" s="281"/>
      <c r="Q394" s="281"/>
      <c r="R394" s="281"/>
      <c r="S394" s="281"/>
      <c r="T394" s="282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83" t="s">
        <v>182</v>
      </c>
      <c r="AU394" s="283" t="s">
        <v>121</v>
      </c>
      <c r="AV394" s="16" t="s">
        <v>134</v>
      </c>
      <c r="AW394" s="16" t="s">
        <v>32</v>
      </c>
      <c r="AX394" s="16" t="s">
        <v>71</v>
      </c>
      <c r="AY394" s="283" t="s">
        <v>112</v>
      </c>
    </row>
    <row r="395" s="15" customFormat="1">
      <c r="A395" s="15"/>
      <c r="B395" s="252"/>
      <c r="C395" s="253"/>
      <c r="D395" s="220" t="s">
        <v>182</v>
      </c>
      <c r="E395" s="254" t="s">
        <v>19</v>
      </c>
      <c r="F395" s="255" t="s">
        <v>187</v>
      </c>
      <c r="G395" s="253"/>
      <c r="H395" s="256">
        <v>65.234999999999999</v>
      </c>
      <c r="I395" s="257"/>
      <c r="J395" s="253"/>
      <c r="K395" s="253"/>
      <c r="L395" s="258"/>
      <c r="M395" s="259"/>
      <c r="N395" s="260"/>
      <c r="O395" s="260"/>
      <c r="P395" s="260"/>
      <c r="Q395" s="260"/>
      <c r="R395" s="260"/>
      <c r="S395" s="260"/>
      <c r="T395" s="26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2" t="s">
        <v>182</v>
      </c>
      <c r="AU395" s="262" t="s">
        <v>121</v>
      </c>
      <c r="AV395" s="15" t="s">
        <v>120</v>
      </c>
      <c r="AW395" s="15" t="s">
        <v>32</v>
      </c>
      <c r="AX395" s="15" t="s">
        <v>79</v>
      </c>
      <c r="AY395" s="262" t="s">
        <v>112</v>
      </c>
    </row>
    <row r="396" s="2" customFormat="1" ht="16.5" customHeight="1">
      <c r="A396" s="41"/>
      <c r="B396" s="42"/>
      <c r="C396" s="207" t="s">
        <v>495</v>
      </c>
      <c r="D396" s="207" t="s">
        <v>115</v>
      </c>
      <c r="E396" s="208" t="s">
        <v>496</v>
      </c>
      <c r="F396" s="209" t="s">
        <v>497</v>
      </c>
      <c r="G396" s="210" t="s">
        <v>263</v>
      </c>
      <c r="H396" s="211">
        <v>260.94</v>
      </c>
      <c r="I396" s="212"/>
      <c r="J396" s="213">
        <f>ROUND(I396*H396,2)</f>
        <v>0</v>
      </c>
      <c r="K396" s="209" t="s">
        <v>19</v>
      </c>
      <c r="L396" s="47"/>
      <c r="M396" s="214" t="s">
        <v>19</v>
      </c>
      <c r="N396" s="215" t="s">
        <v>43</v>
      </c>
      <c r="O396" s="87"/>
      <c r="P396" s="216">
        <f>O396*H396</f>
        <v>0</v>
      </c>
      <c r="Q396" s="216">
        <v>0</v>
      </c>
      <c r="R396" s="216">
        <f>Q396*H396</f>
        <v>0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120</v>
      </c>
      <c r="AT396" s="218" t="s">
        <v>115</v>
      </c>
      <c r="AU396" s="218" t="s">
        <v>121</v>
      </c>
      <c r="AY396" s="20" t="s">
        <v>112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20" t="s">
        <v>121</v>
      </c>
      <c r="BK396" s="219">
        <f>ROUND(I396*H396,2)</f>
        <v>0</v>
      </c>
      <c r="BL396" s="20" t="s">
        <v>120</v>
      </c>
      <c r="BM396" s="218" t="s">
        <v>498</v>
      </c>
    </row>
    <row r="397" s="2" customFormat="1">
      <c r="A397" s="41"/>
      <c r="B397" s="42"/>
      <c r="C397" s="43"/>
      <c r="D397" s="220" t="s">
        <v>123</v>
      </c>
      <c r="E397" s="43"/>
      <c r="F397" s="221" t="s">
        <v>497</v>
      </c>
      <c r="G397" s="43"/>
      <c r="H397" s="43"/>
      <c r="I397" s="222"/>
      <c r="J397" s="43"/>
      <c r="K397" s="43"/>
      <c r="L397" s="47"/>
      <c r="M397" s="223"/>
      <c r="N397" s="22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123</v>
      </c>
      <c r="AU397" s="20" t="s">
        <v>121</v>
      </c>
    </row>
    <row r="398" s="13" customFormat="1">
      <c r="A398" s="13"/>
      <c r="B398" s="231"/>
      <c r="C398" s="232"/>
      <c r="D398" s="220" t="s">
        <v>182</v>
      </c>
      <c r="E398" s="233" t="s">
        <v>19</v>
      </c>
      <c r="F398" s="234" t="s">
        <v>267</v>
      </c>
      <c r="G398" s="232"/>
      <c r="H398" s="233" t="s">
        <v>19</v>
      </c>
      <c r="I398" s="235"/>
      <c r="J398" s="232"/>
      <c r="K398" s="232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182</v>
      </c>
      <c r="AU398" s="240" t="s">
        <v>121</v>
      </c>
      <c r="AV398" s="13" t="s">
        <v>79</v>
      </c>
      <c r="AW398" s="13" t="s">
        <v>32</v>
      </c>
      <c r="AX398" s="13" t="s">
        <v>71</v>
      </c>
      <c r="AY398" s="240" t="s">
        <v>112</v>
      </c>
    </row>
    <row r="399" s="14" customFormat="1">
      <c r="A399" s="14"/>
      <c r="B399" s="241"/>
      <c r="C399" s="242"/>
      <c r="D399" s="220" t="s">
        <v>182</v>
      </c>
      <c r="E399" s="243" t="s">
        <v>19</v>
      </c>
      <c r="F399" s="244" t="s">
        <v>499</v>
      </c>
      <c r="G399" s="242"/>
      <c r="H399" s="245">
        <v>79.420000000000002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182</v>
      </c>
      <c r="AU399" s="251" t="s">
        <v>121</v>
      </c>
      <c r="AV399" s="14" t="s">
        <v>121</v>
      </c>
      <c r="AW399" s="14" t="s">
        <v>32</v>
      </c>
      <c r="AX399" s="14" t="s">
        <v>71</v>
      </c>
      <c r="AY399" s="251" t="s">
        <v>112</v>
      </c>
    </row>
    <row r="400" s="13" customFormat="1">
      <c r="A400" s="13"/>
      <c r="B400" s="231"/>
      <c r="C400" s="232"/>
      <c r="D400" s="220" t="s">
        <v>182</v>
      </c>
      <c r="E400" s="233" t="s">
        <v>19</v>
      </c>
      <c r="F400" s="234" t="s">
        <v>269</v>
      </c>
      <c r="G400" s="232"/>
      <c r="H400" s="233" t="s">
        <v>19</v>
      </c>
      <c r="I400" s="235"/>
      <c r="J400" s="232"/>
      <c r="K400" s="232"/>
      <c r="L400" s="236"/>
      <c r="M400" s="237"/>
      <c r="N400" s="238"/>
      <c r="O400" s="238"/>
      <c r="P400" s="238"/>
      <c r="Q400" s="238"/>
      <c r="R400" s="238"/>
      <c r="S400" s="238"/>
      <c r="T400" s="23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0" t="s">
        <v>182</v>
      </c>
      <c r="AU400" s="240" t="s">
        <v>121</v>
      </c>
      <c r="AV400" s="13" t="s">
        <v>79</v>
      </c>
      <c r="AW400" s="13" t="s">
        <v>32</v>
      </c>
      <c r="AX400" s="13" t="s">
        <v>71</v>
      </c>
      <c r="AY400" s="240" t="s">
        <v>112</v>
      </c>
    </row>
    <row r="401" s="14" customFormat="1">
      <c r="A401" s="14"/>
      <c r="B401" s="241"/>
      <c r="C401" s="242"/>
      <c r="D401" s="220" t="s">
        <v>182</v>
      </c>
      <c r="E401" s="243" t="s">
        <v>19</v>
      </c>
      <c r="F401" s="244" t="s">
        <v>365</v>
      </c>
      <c r="G401" s="242"/>
      <c r="H401" s="245">
        <v>53.640000000000001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182</v>
      </c>
      <c r="AU401" s="251" t="s">
        <v>121</v>
      </c>
      <c r="AV401" s="14" t="s">
        <v>121</v>
      </c>
      <c r="AW401" s="14" t="s">
        <v>32</v>
      </c>
      <c r="AX401" s="14" t="s">
        <v>71</v>
      </c>
      <c r="AY401" s="251" t="s">
        <v>112</v>
      </c>
    </row>
    <row r="402" s="16" customFormat="1">
      <c r="A402" s="16"/>
      <c r="B402" s="273"/>
      <c r="C402" s="274"/>
      <c r="D402" s="220" t="s">
        <v>182</v>
      </c>
      <c r="E402" s="275" t="s">
        <v>19</v>
      </c>
      <c r="F402" s="276" t="s">
        <v>271</v>
      </c>
      <c r="G402" s="274"/>
      <c r="H402" s="277">
        <v>133.06</v>
      </c>
      <c r="I402" s="278"/>
      <c r="J402" s="274"/>
      <c r="K402" s="274"/>
      <c r="L402" s="279"/>
      <c r="M402" s="280"/>
      <c r="N402" s="281"/>
      <c r="O402" s="281"/>
      <c r="P402" s="281"/>
      <c r="Q402" s="281"/>
      <c r="R402" s="281"/>
      <c r="S402" s="281"/>
      <c r="T402" s="282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83" t="s">
        <v>182</v>
      </c>
      <c r="AU402" s="283" t="s">
        <v>121</v>
      </c>
      <c r="AV402" s="16" t="s">
        <v>134</v>
      </c>
      <c r="AW402" s="16" t="s">
        <v>32</v>
      </c>
      <c r="AX402" s="16" t="s">
        <v>71</v>
      </c>
      <c r="AY402" s="283" t="s">
        <v>112</v>
      </c>
    </row>
    <row r="403" s="13" customFormat="1">
      <c r="A403" s="13"/>
      <c r="B403" s="231"/>
      <c r="C403" s="232"/>
      <c r="D403" s="220" t="s">
        <v>182</v>
      </c>
      <c r="E403" s="233" t="s">
        <v>19</v>
      </c>
      <c r="F403" s="234" t="s">
        <v>282</v>
      </c>
      <c r="G403" s="232"/>
      <c r="H403" s="233" t="s">
        <v>19</v>
      </c>
      <c r="I403" s="235"/>
      <c r="J403" s="232"/>
      <c r="K403" s="232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182</v>
      </c>
      <c r="AU403" s="240" t="s">
        <v>121</v>
      </c>
      <c r="AV403" s="13" t="s">
        <v>79</v>
      </c>
      <c r="AW403" s="13" t="s">
        <v>32</v>
      </c>
      <c r="AX403" s="13" t="s">
        <v>71</v>
      </c>
      <c r="AY403" s="240" t="s">
        <v>112</v>
      </c>
    </row>
    <row r="404" s="14" customFormat="1">
      <c r="A404" s="14"/>
      <c r="B404" s="241"/>
      <c r="C404" s="242"/>
      <c r="D404" s="220" t="s">
        <v>182</v>
      </c>
      <c r="E404" s="243" t="s">
        <v>19</v>
      </c>
      <c r="F404" s="244" t="s">
        <v>500</v>
      </c>
      <c r="G404" s="242"/>
      <c r="H404" s="245">
        <v>94.519999999999996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1" t="s">
        <v>182</v>
      </c>
      <c r="AU404" s="251" t="s">
        <v>121</v>
      </c>
      <c r="AV404" s="14" t="s">
        <v>121</v>
      </c>
      <c r="AW404" s="14" t="s">
        <v>32</v>
      </c>
      <c r="AX404" s="14" t="s">
        <v>71</v>
      </c>
      <c r="AY404" s="251" t="s">
        <v>112</v>
      </c>
    </row>
    <row r="405" s="13" customFormat="1">
      <c r="A405" s="13"/>
      <c r="B405" s="231"/>
      <c r="C405" s="232"/>
      <c r="D405" s="220" t="s">
        <v>182</v>
      </c>
      <c r="E405" s="233" t="s">
        <v>19</v>
      </c>
      <c r="F405" s="234" t="s">
        <v>274</v>
      </c>
      <c r="G405" s="232"/>
      <c r="H405" s="233" t="s">
        <v>19</v>
      </c>
      <c r="I405" s="235"/>
      <c r="J405" s="232"/>
      <c r="K405" s="232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182</v>
      </c>
      <c r="AU405" s="240" t="s">
        <v>121</v>
      </c>
      <c r="AV405" s="13" t="s">
        <v>79</v>
      </c>
      <c r="AW405" s="13" t="s">
        <v>32</v>
      </c>
      <c r="AX405" s="13" t="s">
        <v>71</v>
      </c>
      <c r="AY405" s="240" t="s">
        <v>112</v>
      </c>
    </row>
    <row r="406" s="14" customFormat="1">
      <c r="A406" s="14"/>
      <c r="B406" s="241"/>
      <c r="C406" s="242"/>
      <c r="D406" s="220" t="s">
        <v>182</v>
      </c>
      <c r="E406" s="243" t="s">
        <v>19</v>
      </c>
      <c r="F406" s="244" t="s">
        <v>275</v>
      </c>
      <c r="G406" s="242"/>
      <c r="H406" s="245">
        <v>33.359999999999999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182</v>
      </c>
      <c r="AU406" s="251" t="s">
        <v>121</v>
      </c>
      <c r="AV406" s="14" t="s">
        <v>121</v>
      </c>
      <c r="AW406" s="14" t="s">
        <v>32</v>
      </c>
      <c r="AX406" s="14" t="s">
        <v>71</v>
      </c>
      <c r="AY406" s="251" t="s">
        <v>112</v>
      </c>
    </row>
    <row r="407" s="16" customFormat="1">
      <c r="A407" s="16"/>
      <c r="B407" s="273"/>
      <c r="C407" s="274"/>
      <c r="D407" s="220" t="s">
        <v>182</v>
      </c>
      <c r="E407" s="275" t="s">
        <v>19</v>
      </c>
      <c r="F407" s="276" t="s">
        <v>271</v>
      </c>
      <c r="G407" s="274"/>
      <c r="H407" s="277">
        <v>127.88</v>
      </c>
      <c r="I407" s="278"/>
      <c r="J407" s="274"/>
      <c r="K407" s="274"/>
      <c r="L407" s="279"/>
      <c r="M407" s="280"/>
      <c r="N407" s="281"/>
      <c r="O407" s="281"/>
      <c r="P407" s="281"/>
      <c r="Q407" s="281"/>
      <c r="R407" s="281"/>
      <c r="S407" s="281"/>
      <c r="T407" s="282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83" t="s">
        <v>182</v>
      </c>
      <c r="AU407" s="283" t="s">
        <v>121</v>
      </c>
      <c r="AV407" s="16" t="s">
        <v>134</v>
      </c>
      <c r="AW407" s="16" t="s">
        <v>32</v>
      </c>
      <c r="AX407" s="16" t="s">
        <v>71</v>
      </c>
      <c r="AY407" s="283" t="s">
        <v>112</v>
      </c>
    </row>
    <row r="408" s="15" customFormat="1">
      <c r="A408" s="15"/>
      <c r="B408" s="252"/>
      <c r="C408" s="253"/>
      <c r="D408" s="220" t="s">
        <v>182</v>
      </c>
      <c r="E408" s="254" t="s">
        <v>19</v>
      </c>
      <c r="F408" s="255" t="s">
        <v>187</v>
      </c>
      <c r="G408" s="253"/>
      <c r="H408" s="256">
        <v>260.94</v>
      </c>
      <c r="I408" s="257"/>
      <c r="J408" s="253"/>
      <c r="K408" s="253"/>
      <c r="L408" s="258"/>
      <c r="M408" s="259"/>
      <c r="N408" s="260"/>
      <c r="O408" s="260"/>
      <c r="P408" s="260"/>
      <c r="Q408" s="260"/>
      <c r="R408" s="260"/>
      <c r="S408" s="260"/>
      <c r="T408" s="26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2" t="s">
        <v>182</v>
      </c>
      <c r="AU408" s="262" t="s">
        <v>121</v>
      </c>
      <c r="AV408" s="15" t="s">
        <v>120</v>
      </c>
      <c r="AW408" s="15" t="s">
        <v>32</v>
      </c>
      <c r="AX408" s="15" t="s">
        <v>79</v>
      </c>
      <c r="AY408" s="262" t="s">
        <v>112</v>
      </c>
    </row>
    <row r="409" s="2" customFormat="1" ht="24.15" customHeight="1">
      <c r="A409" s="41"/>
      <c r="B409" s="42"/>
      <c r="C409" s="207" t="s">
        <v>501</v>
      </c>
      <c r="D409" s="207" t="s">
        <v>115</v>
      </c>
      <c r="E409" s="208" t="s">
        <v>502</v>
      </c>
      <c r="F409" s="209" t="s">
        <v>503</v>
      </c>
      <c r="G409" s="210" t="s">
        <v>178</v>
      </c>
      <c r="H409" s="211">
        <v>65.234999999999999</v>
      </c>
      <c r="I409" s="212"/>
      <c r="J409" s="213">
        <f>ROUND(I409*H409,2)</f>
        <v>0</v>
      </c>
      <c r="K409" s="209" t="s">
        <v>19</v>
      </c>
      <c r="L409" s="47"/>
      <c r="M409" s="214" t="s">
        <v>19</v>
      </c>
      <c r="N409" s="215" t="s">
        <v>43</v>
      </c>
      <c r="O409" s="87"/>
      <c r="P409" s="216">
        <f>O409*H409</f>
        <v>0</v>
      </c>
      <c r="Q409" s="216">
        <v>0</v>
      </c>
      <c r="R409" s="216">
        <f>Q409*H409</f>
        <v>0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120</v>
      </c>
      <c r="AT409" s="218" t="s">
        <v>115</v>
      </c>
      <c r="AU409" s="218" t="s">
        <v>121</v>
      </c>
      <c r="AY409" s="20" t="s">
        <v>112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121</v>
      </c>
      <c r="BK409" s="219">
        <f>ROUND(I409*H409,2)</f>
        <v>0</v>
      </c>
      <c r="BL409" s="20" t="s">
        <v>120</v>
      </c>
      <c r="BM409" s="218" t="s">
        <v>504</v>
      </c>
    </row>
    <row r="410" s="2" customFormat="1">
      <c r="A410" s="41"/>
      <c r="B410" s="42"/>
      <c r="C410" s="43"/>
      <c r="D410" s="220" t="s">
        <v>123</v>
      </c>
      <c r="E410" s="43"/>
      <c r="F410" s="221" t="s">
        <v>503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123</v>
      </c>
      <c r="AU410" s="20" t="s">
        <v>121</v>
      </c>
    </row>
    <row r="411" s="13" customFormat="1">
      <c r="A411" s="13"/>
      <c r="B411" s="231"/>
      <c r="C411" s="232"/>
      <c r="D411" s="220" t="s">
        <v>182</v>
      </c>
      <c r="E411" s="233" t="s">
        <v>19</v>
      </c>
      <c r="F411" s="234" t="s">
        <v>267</v>
      </c>
      <c r="G411" s="232"/>
      <c r="H411" s="233" t="s">
        <v>19</v>
      </c>
      <c r="I411" s="235"/>
      <c r="J411" s="232"/>
      <c r="K411" s="232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182</v>
      </c>
      <c r="AU411" s="240" t="s">
        <v>121</v>
      </c>
      <c r="AV411" s="13" t="s">
        <v>79</v>
      </c>
      <c r="AW411" s="13" t="s">
        <v>32</v>
      </c>
      <c r="AX411" s="13" t="s">
        <v>71</v>
      </c>
      <c r="AY411" s="240" t="s">
        <v>112</v>
      </c>
    </row>
    <row r="412" s="14" customFormat="1">
      <c r="A412" s="14"/>
      <c r="B412" s="241"/>
      <c r="C412" s="242"/>
      <c r="D412" s="220" t="s">
        <v>182</v>
      </c>
      <c r="E412" s="243" t="s">
        <v>19</v>
      </c>
      <c r="F412" s="244" t="s">
        <v>280</v>
      </c>
      <c r="G412" s="242"/>
      <c r="H412" s="245">
        <v>19.855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182</v>
      </c>
      <c r="AU412" s="251" t="s">
        <v>121</v>
      </c>
      <c r="AV412" s="14" t="s">
        <v>121</v>
      </c>
      <c r="AW412" s="14" t="s">
        <v>32</v>
      </c>
      <c r="AX412" s="14" t="s">
        <v>71</v>
      </c>
      <c r="AY412" s="251" t="s">
        <v>112</v>
      </c>
    </row>
    <row r="413" s="13" customFormat="1">
      <c r="A413" s="13"/>
      <c r="B413" s="231"/>
      <c r="C413" s="232"/>
      <c r="D413" s="220" t="s">
        <v>182</v>
      </c>
      <c r="E413" s="233" t="s">
        <v>19</v>
      </c>
      <c r="F413" s="234" t="s">
        <v>269</v>
      </c>
      <c r="G413" s="232"/>
      <c r="H413" s="233" t="s">
        <v>19</v>
      </c>
      <c r="I413" s="235"/>
      <c r="J413" s="232"/>
      <c r="K413" s="232"/>
      <c r="L413" s="236"/>
      <c r="M413" s="237"/>
      <c r="N413" s="238"/>
      <c r="O413" s="238"/>
      <c r="P413" s="238"/>
      <c r="Q413" s="238"/>
      <c r="R413" s="238"/>
      <c r="S413" s="238"/>
      <c r="T413" s="23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0" t="s">
        <v>182</v>
      </c>
      <c r="AU413" s="240" t="s">
        <v>121</v>
      </c>
      <c r="AV413" s="13" t="s">
        <v>79</v>
      </c>
      <c r="AW413" s="13" t="s">
        <v>32</v>
      </c>
      <c r="AX413" s="13" t="s">
        <v>71</v>
      </c>
      <c r="AY413" s="240" t="s">
        <v>112</v>
      </c>
    </row>
    <row r="414" s="14" customFormat="1">
      <c r="A414" s="14"/>
      <c r="B414" s="241"/>
      <c r="C414" s="242"/>
      <c r="D414" s="220" t="s">
        <v>182</v>
      </c>
      <c r="E414" s="243" t="s">
        <v>19</v>
      </c>
      <c r="F414" s="244" t="s">
        <v>281</v>
      </c>
      <c r="G414" s="242"/>
      <c r="H414" s="245">
        <v>13.41</v>
      </c>
      <c r="I414" s="246"/>
      <c r="J414" s="242"/>
      <c r="K414" s="242"/>
      <c r="L414" s="247"/>
      <c r="M414" s="248"/>
      <c r="N414" s="249"/>
      <c r="O414" s="249"/>
      <c r="P414" s="249"/>
      <c r="Q414" s="249"/>
      <c r="R414" s="249"/>
      <c r="S414" s="249"/>
      <c r="T414" s="25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1" t="s">
        <v>182</v>
      </c>
      <c r="AU414" s="251" t="s">
        <v>121</v>
      </c>
      <c r="AV414" s="14" t="s">
        <v>121</v>
      </c>
      <c r="AW414" s="14" t="s">
        <v>32</v>
      </c>
      <c r="AX414" s="14" t="s">
        <v>71</v>
      </c>
      <c r="AY414" s="251" t="s">
        <v>112</v>
      </c>
    </row>
    <row r="415" s="16" customFormat="1">
      <c r="A415" s="16"/>
      <c r="B415" s="273"/>
      <c r="C415" s="274"/>
      <c r="D415" s="220" t="s">
        <v>182</v>
      </c>
      <c r="E415" s="275" t="s">
        <v>19</v>
      </c>
      <c r="F415" s="276" t="s">
        <v>271</v>
      </c>
      <c r="G415" s="274"/>
      <c r="H415" s="277">
        <v>33.265000000000001</v>
      </c>
      <c r="I415" s="278"/>
      <c r="J415" s="274"/>
      <c r="K415" s="274"/>
      <c r="L415" s="279"/>
      <c r="M415" s="280"/>
      <c r="N415" s="281"/>
      <c r="O415" s="281"/>
      <c r="P415" s="281"/>
      <c r="Q415" s="281"/>
      <c r="R415" s="281"/>
      <c r="S415" s="281"/>
      <c r="T415" s="282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83" t="s">
        <v>182</v>
      </c>
      <c r="AU415" s="283" t="s">
        <v>121</v>
      </c>
      <c r="AV415" s="16" t="s">
        <v>134</v>
      </c>
      <c r="AW415" s="16" t="s">
        <v>32</v>
      </c>
      <c r="AX415" s="16" t="s">
        <v>71</v>
      </c>
      <c r="AY415" s="283" t="s">
        <v>112</v>
      </c>
    </row>
    <row r="416" s="13" customFormat="1">
      <c r="A416" s="13"/>
      <c r="B416" s="231"/>
      <c r="C416" s="232"/>
      <c r="D416" s="220" t="s">
        <v>182</v>
      </c>
      <c r="E416" s="233" t="s">
        <v>19</v>
      </c>
      <c r="F416" s="234" t="s">
        <v>282</v>
      </c>
      <c r="G416" s="232"/>
      <c r="H416" s="233" t="s">
        <v>19</v>
      </c>
      <c r="I416" s="235"/>
      <c r="J416" s="232"/>
      <c r="K416" s="232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182</v>
      </c>
      <c r="AU416" s="240" t="s">
        <v>121</v>
      </c>
      <c r="AV416" s="13" t="s">
        <v>79</v>
      </c>
      <c r="AW416" s="13" t="s">
        <v>32</v>
      </c>
      <c r="AX416" s="13" t="s">
        <v>71</v>
      </c>
      <c r="AY416" s="240" t="s">
        <v>112</v>
      </c>
    </row>
    <row r="417" s="14" customFormat="1">
      <c r="A417" s="14"/>
      <c r="B417" s="241"/>
      <c r="C417" s="242"/>
      <c r="D417" s="220" t="s">
        <v>182</v>
      </c>
      <c r="E417" s="243" t="s">
        <v>19</v>
      </c>
      <c r="F417" s="244" t="s">
        <v>494</v>
      </c>
      <c r="G417" s="242"/>
      <c r="H417" s="245">
        <v>23.629999999999999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182</v>
      </c>
      <c r="AU417" s="251" t="s">
        <v>121</v>
      </c>
      <c r="AV417" s="14" t="s">
        <v>121</v>
      </c>
      <c r="AW417" s="14" t="s">
        <v>32</v>
      </c>
      <c r="AX417" s="14" t="s">
        <v>71</v>
      </c>
      <c r="AY417" s="251" t="s">
        <v>112</v>
      </c>
    </row>
    <row r="418" s="13" customFormat="1">
      <c r="A418" s="13"/>
      <c r="B418" s="231"/>
      <c r="C418" s="232"/>
      <c r="D418" s="220" t="s">
        <v>182</v>
      </c>
      <c r="E418" s="233" t="s">
        <v>19</v>
      </c>
      <c r="F418" s="234" t="s">
        <v>274</v>
      </c>
      <c r="G418" s="232"/>
      <c r="H418" s="233" t="s">
        <v>19</v>
      </c>
      <c r="I418" s="235"/>
      <c r="J418" s="232"/>
      <c r="K418" s="232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182</v>
      </c>
      <c r="AU418" s="240" t="s">
        <v>121</v>
      </c>
      <c r="AV418" s="13" t="s">
        <v>79</v>
      </c>
      <c r="AW418" s="13" t="s">
        <v>32</v>
      </c>
      <c r="AX418" s="13" t="s">
        <v>71</v>
      </c>
      <c r="AY418" s="240" t="s">
        <v>112</v>
      </c>
    </row>
    <row r="419" s="14" customFormat="1">
      <c r="A419" s="14"/>
      <c r="B419" s="241"/>
      <c r="C419" s="242"/>
      <c r="D419" s="220" t="s">
        <v>182</v>
      </c>
      <c r="E419" s="243" t="s">
        <v>19</v>
      </c>
      <c r="F419" s="244" t="s">
        <v>284</v>
      </c>
      <c r="G419" s="242"/>
      <c r="H419" s="245">
        <v>8.3399999999999999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182</v>
      </c>
      <c r="AU419" s="251" t="s">
        <v>121</v>
      </c>
      <c r="AV419" s="14" t="s">
        <v>121</v>
      </c>
      <c r="AW419" s="14" t="s">
        <v>32</v>
      </c>
      <c r="AX419" s="14" t="s">
        <v>71</v>
      </c>
      <c r="AY419" s="251" t="s">
        <v>112</v>
      </c>
    </row>
    <row r="420" s="16" customFormat="1">
      <c r="A420" s="16"/>
      <c r="B420" s="273"/>
      <c r="C420" s="274"/>
      <c r="D420" s="220" t="s">
        <v>182</v>
      </c>
      <c r="E420" s="275" t="s">
        <v>19</v>
      </c>
      <c r="F420" s="276" t="s">
        <v>271</v>
      </c>
      <c r="G420" s="274"/>
      <c r="H420" s="277">
        <v>31.969999999999999</v>
      </c>
      <c r="I420" s="278"/>
      <c r="J420" s="274"/>
      <c r="K420" s="274"/>
      <c r="L420" s="279"/>
      <c r="M420" s="280"/>
      <c r="N420" s="281"/>
      <c r="O420" s="281"/>
      <c r="P420" s="281"/>
      <c r="Q420" s="281"/>
      <c r="R420" s="281"/>
      <c r="S420" s="281"/>
      <c r="T420" s="282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83" t="s">
        <v>182</v>
      </c>
      <c r="AU420" s="283" t="s">
        <v>121</v>
      </c>
      <c r="AV420" s="16" t="s">
        <v>134</v>
      </c>
      <c r="AW420" s="16" t="s">
        <v>32</v>
      </c>
      <c r="AX420" s="16" t="s">
        <v>71</v>
      </c>
      <c r="AY420" s="283" t="s">
        <v>112</v>
      </c>
    </row>
    <row r="421" s="15" customFormat="1">
      <c r="A421" s="15"/>
      <c r="B421" s="252"/>
      <c r="C421" s="253"/>
      <c r="D421" s="220" t="s">
        <v>182</v>
      </c>
      <c r="E421" s="254" t="s">
        <v>19</v>
      </c>
      <c r="F421" s="255" t="s">
        <v>187</v>
      </c>
      <c r="G421" s="253"/>
      <c r="H421" s="256">
        <v>65.234999999999999</v>
      </c>
      <c r="I421" s="257"/>
      <c r="J421" s="253"/>
      <c r="K421" s="253"/>
      <c r="L421" s="258"/>
      <c r="M421" s="259"/>
      <c r="N421" s="260"/>
      <c r="O421" s="260"/>
      <c r="P421" s="260"/>
      <c r="Q421" s="260"/>
      <c r="R421" s="260"/>
      <c r="S421" s="260"/>
      <c r="T421" s="261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2" t="s">
        <v>182</v>
      </c>
      <c r="AU421" s="262" t="s">
        <v>121</v>
      </c>
      <c r="AV421" s="15" t="s">
        <v>120</v>
      </c>
      <c r="AW421" s="15" t="s">
        <v>32</v>
      </c>
      <c r="AX421" s="15" t="s">
        <v>79</v>
      </c>
      <c r="AY421" s="262" t="s">
        <v>112</v>
      </c>
    </row>
    <row r="422" s="2" customFormat="1" ht="16.5" customHeight="1">
      <c r="A422" s="41"/>
      <c r="B422" s="42"/>
      <c r="C422" s="207" t="s">
        <v>505</v>
      </c>
      <c r="D422" s="207" t="s">
        <v>115</v>
      </c>
      <c r="E422" s="208" t="s">
        <v>506</v>
      </c>
      <c r="F422" s="209" t="s">
        <v>507</v>
      </c>
      <c r="G422" s="210" t="s">
        <v>178</v>
      </c>
      <c r="H422" s="211">
        <v>65.234999999999999</v>
      </c>
      <c r="I422" s="212"/>
      <c r="J422" s="213">
        <f>ROUND(I422*H422,2)</f>
        <v>0</v>
      </c>
      <c r="K422" s="209" t="s">
        <v>19</v>
      </c>
      <c r="L422" s="47"/>
      <c r="M422" s="214" t="s">
        <v>19</v>
      </c>
      <c r="N422" s="215" t="s">
        <v>43</v>
      </c>
      <c r="O422" s="87"/>
      <c r="P422" s="216">
        <f>O422*H422</f>
        <v>0</v>
      </c>
      <c r="Q422" s="216">
        <v>0</v>
      </c>
      <c r="R422" s="216">
        <f>Q422*H422</f>
        <v>0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120</v>
      </c>
      <c r="AT422" s="218" t="s">
        <v>115</v>
      </c>
      <c r="AU422" s="218" t="s">
        <v>121</v>
      </c>
      <c r="AY422" s="20" t="s">
        <v>112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121</v>
      </c>
      <c r="BK422" s="219">
        <f>ROUND(I422*H422,2)</f>
        <v>0</v>
      </c>
      <c r="BL422" s="20" t="s">
        <v>120</v>
      </c>
      <c r="BM422" s="218" t="s">
        <v>508</v>
      </c>
    </row>
    <row r="423" s="2" customFormat="1">
      <c r="A423" s="41"/>
      <c r="B423" s="42"/>
      <c r="C423" s="43"/>
      <c r="D423" s="220" t="s">
        <v>123</v>
      </c>
      <c r="E423" s="43"/>
      <c r="F423" s="221" t="s">
        <v>507</v>
      </c>
      <c r="G423" s="43"/>
      <c r="H423" s="43"/>
      <c r="I423" s="222"/>
      <c r="J423" s="43"/>
      <c r="K423" s="43"/>
      <c r="L423" s="47"/>
      <c r="M423" s="223"/>
      <c r="N423" s="22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123</v>
      </c>
      <c r="AU423" s="20" t="s">
        <v>121</v>
      </c>
    </row>
    <row r="424" s="13" customFormat="1">
      <c r="A424" s="13"/>
      <c r="B424" s="231"/>
      <c r="C424" s="232"/>
      <c r="D424" s="220" t="s">
        <v>182</v>
      </c>
      <c r="E424" s="233" t="s">
        <v>19</v>
      </c>
      <c r="F424" s="234" t="s">
        <v>267</v>
      </c>
      <c r="G424" s="232"/>
      <c r="H424" s="233" t="s">
        <v>19</v>
      </c>
      <c r="I424" s="235"/>
      <c r="J424" s="232"/>
      <c r="K424" s="232"/>
      <c r="L424" s="236"/>
      <c r="M424" s="237"/>
      <c r="N424" s="238"/>
      <c r="O424" s="238"/>
      <c r="P424" s="238"/>
      <c r="Q424" s="238"/>
      <c r="R424" s="238"/>
      <c r="S424" s="238"/>
      <c r="T424" s="23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0" t="s">
        <v>182</v>
      </c>
      <c r="AU424" s="240" t="s">
        <v>121</v>
      </c>
      <c r="AV424" s="13" t="s">
        <v>79</v>
      </c>
      <c r="AW424" s="13" t="s">
        <v>32</v>
      </c>
      <c r="AX424" s="13" t="s">
        <v>71</v>
      </c>
      <c r="AY424" s="240" t="s">
        <v>112</v>
      </c>
    </row>
    <row r="425" s="14" customFormat="1">
      <c r="A425" s="14"/>
      <c r="B425" s="241"/>
      <c r="C425" s="242"/>
      <c r="D425" s="220" t="s">
        <v>182</v>
      </c>
      <c r="E425" s="243" t="s">
        <v>19</v>
      </c>
      <c r="F425" s="244" t="s">
        <v>280</v>
      </c>
      <c r="G425" s="242"/>
      <c r="H425" s="245">
        <v>19.855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1" t="s">
        <v>182</v>
      </c>
      <c r="AU425" s="251" t="s">
        <v>121</v>
      </c>
      <c r="AV425" s="14" t="s">
        <v>121</v>
      </c>
      <c r="AW425" s="14" t="s">
        <v>32</v>
      </c>
      <c r="AX425" s="14" t="s">
        <v>71</v>
      </c>
      <c r="AY425" s="251" t="s">
        <v>112</v>
      </c>
    </row>
    <row r="426" s="13" customFormat="1">
      <c r="A426" s="13"/>
      <c r="B426" s="231"/>
      <c r="C426" s="232"/>
      <c r="D426" s="220" t="s">
        <v>182</v>
      </c>
      <c r="E426" s="233" t="s">
        <v>19</v>
      </c>
      <c r="F426" s="234" t="s">
        <v>269</v>
      </c>
      <c r="G426" s="232"/>
      <c r="H426" s="233" t="s">
        <v>19</v>
      </c>
      <c r="I426" s="235"/>
      <c r="J426" s="232"/>
      <c r="K426" s="232"/>
      <c r="L426" s="236"/>
      <c r="M426" s="237"/>
      <c r="N426" s="238"/>
      <c r="O426" s="238"/>
      <c r="P426" s="238"/>
      <c r="Q426" s="238"/>
      <c r="R426" s="238"/>
      <c r="S426" s="238"/>
      <c r="T426" s="23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0" t="s">
        <v>182</v>
      </c>
      <c r="AU426" s="240" t="s">
        <v>121</v>
      </c>
      <c r="AV426" s="13" t="s">
        <v>79</v>
      </c>
      <c r="AW426" s="13" t="s">
        <v>32</v>
      </c>
      <c r="AX426" s="13" t="s">
        <v>71</v>
      </c>
      <c r="AY426" s="240" t="s">
        <v>112</v>
      </c>
    </row>
    <row r="427" s="14" customFormat="1">
      <c r="A427" s="14"/>
      <c r="B427" s="241"/>
      <c r="C427" s="242"/>
      <c r="D427" s="220" t="s">
        <v>182</v>
      </c>
      <c r="E427" s="243" t="s">
        <v>19</v>
      </c>
      <c r="F427" s="244" t="s">
        <v>281</v>
      </c>
      <c r="G427" s="242"/>
      <c r="H427" s="245">
        <v>13.41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182</v>
      </c>
      <c r="AU427" s="251" t="s">
        <v>121</v>
      </c>
      <c r="AV427" s="14" t="s">
        <v>121</v>
      </c>
      <c r="AW427" s="14" t="s">
        <v>32</v>
      </c>
      <c r="AX427" s="14" t="s">
        <v>71</v>
      </c>
      <c r="AY427" s="251" t="s">
        <v>112</v>
      </c>
    </row>
    <row r="428" s="16" customFormat="1">
      <c r="A428" s="16"/>
      <c r="B428" s="273"/>
      <c r="C428" s="274"/>
      <c r="D428" s="220" t="s">
        <v>182</v>
      </c>
      <c r="E428" s="275" t="s">
        <v>19</v>
      </c>
      <c r="F428" s="276" t="s">
        <v>271</v>
      </c>
      <c r="G428" s="274"/>
      <c r="H428" s="277">
        <v>33.265000000000001</v>
      </c>
      <c r="I428" s="278"/>
      <c r="J428" s="274"/>
      <c r="K428" s="274"/>
      <c r="L428" s="279"/>
      <c r="M428" s="280"/>
      <c r="N428" s="281"/>
      <c r="O428" s="281"/>
      <c r="P428" s="281"/>
      <c r="Q428" s="281"/>
      <c r="R428" s="281"/>
      <c r="S428" s="281"/>
      <c r="T428" s="282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83" t="s">
        <v>182</v>
      </c>
      <c r="AU428" s="283" t="s">
        <v>121</v>
      </c>
      <c r="AV428" s="16" t="s">
        <v>134</v>
      </c>
      <c r="AW428" s="16" t="s">
        <v>32</v>
      </c>
      <c r="AX428" s="16" t="s">
        <v>71</v>
      </c>
      <c r="AY428" s="283" t="s">
        <v>112</v>
      </c>
    </row>
    <row r="429" s="13" customFormat="1">
      <c r="A429" s="13"/>
      <c r="B429" s="231"/>
      <c r="C429" s="232"/>
      <c r="D429" s="220" t="s">
        <v>182</v>
      </c>
      <c r="E429" s="233" t="s">
        <v>19</v>
      </c>
      <c r="F429" s="234" t="s">
        <v>282</v>
      </c>
      <c r="G429" s="232"/>
      <c r="H429" s="233" t="s">
        <v>19</v>
      </c>
      <c r="I429" s="235"/>
      <c r="J429" s="232"/>
      <c r="K429" s="232"/>
      <c r="L429" s="236"/>
      <c r="M429" s="237"/>
      <c r="N429" s="238"/>
      <c r="O429" s="238"/>
      <c r="P429" s="238"/>
      <c r="Q429" s="238"/>
      <c r="R429" s="238"/>
      <c r="S429" s="238"/>
      <c r="T429" s="23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0" t="s">
        <v>182</v>
      </c>
      <c r="AU429" s="240" t="s">
        <v>121</v>
      </c>
      <c r="AV429" s="13" t="s">
        <v>79</v>
      </c>
      <c r="AW429" s="13" t="s">
        <v>32</v>
      </c>
      <c r="AX429" s="13" t="s">
        <v>71</v>
      </c>
      <c r="AY429" s="240" t="s">
        <v>112</v>
      </c>
    </row>
    <row r="430" s="14" customFormat="1">
      <c r="A430" s="14"/>
      <c r="B430" s="241"/>
      <c r="C430" s="242"/>
      <c r="D430" s="220" t="s">
        <v>182</v>
      </c>
      <c r="E430" s="243" t="s">
        <v>19</v>
      </c>
      <c r="F430" s="244" t="s">
        <v>494</v>
      </c>
      <c r="G430" s="242"/>
      <c r="H430" s="245">
        <v>23.629999999999999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1" t="s">
        <v>182</v>
      </c>
      <c r="AU430" s="251" t="s">
        <v>121</v>
      </c>
      <c r="AV430" s="14" t="s">
        <v>121</v>
      </c>
      <c r="AW430" s="14" t="s">
        <v>32</v>
      </c>
      <c r="AX430" s="14" t="s">
        <v>71</v>
      </c>
      <c r="AY430" s="251" t="s">
        <v>112</v>
      </c>
    </row>
    <row r="431" s="13" customFormat="1">
      <c r="A431" s="13"/>
      <c r="B431" s="231"/>
      <c r="C431" s="232"/>
      <c r="D431" s="220" t="s">
        <v>182</v>
      </c>
      <c r="E431" s="233" t="s">
        <v>19</v>
      </c>
      <c r="F431" s="234" t="s">
        <v>274</v>
      </c>
      <c r="G431" s="232"/>
      <c r="H431" s="233" t="s">
        <v>19</v>
      </c>
      <c r="I431" s="235"/>
      <c r="J431" s="232"/>
      <c r="K431" s="232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182</v>
      </c>
      <c r="AU431" s="240" t="s">
        <v>121</v>
      </c>
      <c r="AV431" s="13" t="s">
        <v>79</v>
      </c>
      <c r="AW431" s="13" t="s">
        <v>32</v>
      </c>
      <c r="AX431" s="13" t="s">
        <v>71</v>
      </c>
      <c r="AY431" s="240" t="s">
        <v>112</v>
      </c>
    </row>
    <row r="432" s="14" customFormat="1">
      <c r="A432" s="14"/>
      <c r="B432" s="241"/>
      <c r="C432" s="242"/>
      <c r="D432" s="220" t="s">
        <v>182</v>
      </c>
      <c r="E432" s="243" t="s">
        <v>19</v>
      </c>
      <c r="F432" s="244" t="s">
        <v>284</v>
      </c>
      <c r="G432" s="242"/>
      <c r="H432" s="245">
        <v>8.3399999999999999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182</v>
      </c>
      <c r="AU432" s="251" t="s">
        <v>121</v>
      </c>
      <c r="AV432" s="14" t="s">
        <v>121</v>
      </c>
      <c r="AW432" s="14" t="s">
        <v>32</v>
      </c>
      <c r="AX432" s="14" t="s">
        <v>71</v>
      </c>
      <c r="AY432" s="251" t="s">
        <v>112</v>
      </c>
    </row>
    <row r="433" s="16" customFormat="1">
      <c r="A433" s="16"/>
      <c r="B433" s="273"/>
      <c r="C433" s="274"/>
      <c r="D433" s="220" t="s">
        <v>182</v>
      </c>
      <c r="E433" s="275" t="s">
        <v>19</v>
      </c>
      <c r="F433" s="276" t="s">
        <v>271</v>
      </c>
      <c r="G433" s="274"/>
      <c r="H433" s="277">
        <v>31.969999999999999</v>
      </c>
      <c r="I433" s="278"/>
      <c r="J433" s="274"/>
      <c r="K433" s="274"/>
      <c r="L433" s="279"/>
      <c r="M433" s="280"/>
      <c r="N433" s="281"/>
      <c r="O433" s="281"/>
      <c r="P433" s="281"/>
      <c r="Q433" s="281"/>
      <c r="R433" s="281"/>
      <c r="S433" s="281"/>
      <c r="T433" s="282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83" t="s">
        <v>182</v>
      </c>
      <c r="AU433" s="283" t="s">
        <v>121</v>
      </c>
      <c r="AV433" s="16" t="s">
        <v>134</v>
      </c>
      <c r="AW433" s="16" t="s">
        <v>32</v>
      </c>
      <c r="AX433" s="16" t="s">
        <v>71</v>
      </c>
      <c r="AY433" s="283" t="s">
        <v>112</v>
      </c>
    </row>
    <row r="434" s="15" customFormat="1">
      <c r="A434" s="15"/>
      <c r="B434" s="252"/>
      <c r="C434" s="253"/>
      <c r="D434" s="220" t="s">
        <v>182</v>
      </c>
      <c r="E434" s="254" t="s">
        <v>19</v>
      </c>
      <c r="F434" s="255" t="s">
        <v>187</v>
      </c>
      <c r="G434" s="253"/>
      <c r="H434" s="256">
        <v>65.234999999999999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2" t="s">
        <v>182</v>
      </c>
      <c r="AU434" s="262" t="s">
        <v>121</v>
      </c>
      <c r="AV434" s="15" t="s">
        <v>120</v>
      </c>
      <c r="AW434" s="15" t="s">
        <v>32</v>
      </c>
      <c r="AX434" s="15" t="s">
        <v>79</v>
      </c>
      <c r="AY434" s="262" t="s">
        <v>112</v>
      </c>
    </row>
    <row r="435" s="2" customFormat="1" ht="16.5" customHeight="1">
      <c r="A435" s="41"/>
      <c r="B435" s="42"/>
      <c r="C435" s="207" t="s">
        <v>509</v>
      </c>
      <c r="D435" s="207" t="s">
        <v>115</v>
      </c>
      <c r="E435" s="208" t="s">
        <v>510</v>
      </c>
      <c r="F435" s="209" t="s">
        <v>511</v>
      </c>
      <c r="G435" s="210" t="s">
        <v>263</v>
      </c>
      <c r="H435" s="211">
        <v>260.94</v>
      </c>
      <c r="I435" s="212"/>
      <c r="J435" s="213">
        <f>ROUND(I435*H435,2)</f>
        <v>0</v>
      </c>
      <c r="K435" s="209" t="s">
        <v>119</v>
      </c>
      <c r="L435" s="47"/>
      <c r="M435" s="214" t="s">
        <v>19</v>
      </c>
      <c r="N435" s="215" t="s">
        <v>43</v>
      </c>
      <c r="O435" s="87"/>
      <c r="P435" s="216">
        <f>O435*H435</f>
        <v>0</v>
      </c>
      <c r="Q435" s="216">
        <v>0</v>
      </c>
      <c r="R435" s="216">
        <f>Q435*H435</f>
        <v>0</v>
      </c>
      <c r="S435" s="216">
        <v>0</v>
      </c>
      <c r="T435" s="217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8" t="s">
        <v>120</v>
      </c>
      <c r="AT435" s="218" t="s">
        <v>115</v>
      </c>
      <c r="AU435" s="218" t="s">
        <v>121</v>
      </c>
      <c r="AY435" s="20" t="s">
        <v>112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20" t="s">
        <v>121</v>
      </c>
      <c r="BK435" s="219">
        <f>ROUND(I435*H435,2)</f>
        <v>0</v>
      </c>
      <c r="BL435" s="20" t="s">
        <v>120</v>
      </c>
      <c r="BM435" s="218" t="s">
        <v>512</v>
      </c>
    </row>
    <row r="436" s="2" customFormat="1">
      <c r="A436" s="41"/>
      <c r="B436" s="42"/>
      <c r="C436" s="43"/>
      <c r="D436" s="220" t="s">
        <v>123</v>
      </c>
      <c r="E436" s="43"/>
      <c r="F436" s="221" t="s">
        <v>513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123</v>
      </c>
      <c r="AU436" s="20" t="s">
        <v>121</v>
      </c>
    </row>
    <row r="437" s="2" customFormat="1">
      <c r="A437" s="41"/>
      <c r="B437" s="42"/>
      <c r="C437" s="43"/>
      <c r="D437" s="225" t="s">
        <v>124</v>
      </c>
      <c r="E437" s="43"/>
      <c r="F437" s="226" t="s">
        <v>514</v>
      </c>
      <c r="G437" s="43"/>
      <c r="H437" s="43"/>
      <c r="I437" s="222"/>
      <c r="J437" s="43"/>
      <c r="K437" s="43"/>
      <c r="L437" s="47"/>
      <c r="M437" s="223"/>
      <c r="N437" s="224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124</v>
      </c>
      <c r="AU437" s="20" t="s">
        <v>121</v>
      </c>
    </row>
    <row r="438" s="13" customFormat="1">
      <c r="A438" s="13"/>
      <c r="B438" s="231"/>
      <c r="C438" s="232"/>
      <c r="D438" s="220" t="s">
        <v>182</v>
      </c>
      <c r="E438" s="233" t="s">
        <v>19</v>
      </c>
      <c r="F438" s="234" t="s">
        <v>267</v>
      </c>
      <c r="G438" s="232"/>
      <c r="H438" s="233" t="s">
        <v>19</v>
      </c>
      <c r="I438" s="235"/>
      <c r="J438" s="232"/>
      <c r="K438" s="232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182</v>
      </c>
      <c r="AU438" s="240" t="s">
        <v>121</v>
      </c>
      <c r="AV438" s="13" t="s">
        <v>79</v>
      </c>
      <c r="AW438" s="13" t="s">
        <v>32</v>
      </c>
      <c r="AX438" s="13" t="s">
        <v>71</v>
      </c>
      <c r="AY438" s="240" t="s">
        <v>112</v>
      </c>
    </row>
    <row r="439" s="14" customFormat="1">
      <c r="A439" s="14"/>
      <c r="B439" s="241"/>
      <c r="C439" s="242"/>
      <c r="D439" s="220" t="s">
        <v>182</v>
      </c>
      <c r="E439" s="243" t="s">
        <v>19</v>
      </c>
      <c r="F439" s="244" t="s">
        <v>364</v>
      </c>
      <c r="G439" s="242"/>
      <c r="H439" s="245">
        <v>79.420000000000002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1" t="s">
        <v>182</v>
      </c>
      <c r="AU439" s="251" t="s">
        <v>121</v>
      </c>
      <c r="AV439" s="14" t="s">
        <v>121</v>
      </c>
      <c r="AW439" s="14" t="s">
        <v>32</v>
      </c>
      <c r="AX439" s="14" t="s">
        <v>71</v>
      </c>
      <c r="AY439" s="251" t="s">
        <v>112</v>
      </c>
    </row>
    <row r="440" s="13" customFormat="1">
      <c r="A440" s="13"/>
      <c r="B440" s="231"/>
      <c r="C440" s="232"/>
      <c r="D440" s="220" t="s">
        <v>182</v>
      </c>
      <c r="E440" s="233" t="s">
        <v>19</v>
      </c>
      <c r="F440" s="234" t="s">
        <v>269</v>
      </c>
      <c r="G440" s="232"/>
      <c r="H440" s="233" t="s">
        <v>19</v>
      </c>
      <c r="I440" s="235"/>
      <c r="J440" s="232"/>
      <c r="K440" s="232"/>
      <c r="L440" s="236"/>
      <c r="M440" s="237"/>
      <c r="N440" s="238"/>
      <c r="O440" s="238"/>
      <c r="P440" s="238"/>
      <c r="Q440" s="238"/>
      <c r="R440" s="238"/>
      <c r="S440" s="238"/>
      <c r="T440" s="23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0" t="s">
        <v>182</v>
      </c>
      <c r="AU440" s="240" t="s">
        <v>121</v>
      </c>
      <c r="AV440" s="13" t="s">
        <v>79</v>
      </c>
      <c r="AW440" s="13" t="s">
        <v>32</v>
      </c>
      <c r="AX440" s="13" t="s">
        <v>71</v>
      </c>
      <c r="AY440" s="240" t="s">
        <v>112</v>
      </c>
    </row>
    <row r="441" s="14" customFormat="1">
      <c r="A441" s="14"/>
      <c r="B441" s="241"/>
      <c r="C441" s="242"/>
      <c r="D441" s="220" t="s">
        <v>182</v>
      </c>
      <c r="E441" s="243" t="s">
        <v>19</v>
      </c>
      <c r="F441" s="244" t="s">
        <v>365</v>
      </c>
      <c r="G441" s="242"/>
      <c r="H441" s="245">
        <v>53.640000000000001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1" t="s">
        <v>182</v>
      </c>
      <c r="AU441" s="251" t="s">
        <v>121</v>
      </c>
      <c r="AV441" s="14" t="s">
        <v>121</v>
      </c>
      <c r="AW441" s="14" t="s">
        <v>32</v>
      </c>
      <c r="AX441" s="14" t="s">
        <v>71</v>
      </c>
      <c r="AY441" s="251" t="s">
        <v>112</v>
      </c>
    </row>
    <row r="442" s="13" customFormat="1">
      <c r="A442" s="13"/>
      <c r="B442" s="231"/>
      <c r="C442" s="232"/>
      <c r="D442" s="220" t="s">
        <v>182</v>
      </c>
      <c r="E442" s="233" t="s">
        <v>19</v>
      </c>
      <c r="F442" s="234" t="s">
        <v>282</v>
      </c>
      <c r="G442" s="232"/>
      <c r="H442" s="233" t="s">
        <v>19</v>
      </c>
      <c r="I442" s="235"/>
      <c r="J442" s="232"/>
      <c r="K442" s="232"/>
      <c r="L442" s="236"/>
      <c r="M442" s="237"/>
      <c r="N442" s="238"/>
      <c r="O442" s="238"/>
      <c r="P442" s="238"/>
      <c r="Q442" s="238"/>
      <c r="R442" s="238"/>
      <c r="S442" s="238"/>
      <c r="T442" s="23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0" t="s">
        <v>182</v>
      </c>
      <c r="AU442" s="240" t="s">
        <v>121</v>
      </c>
      <c r="AV442" s="13" t="s">
        <v>79</v>
      </c>
      <c r="AW442" s="13" t="s">
        <v>32</v>
      </c>
      <c r="AX442" s="13" t="s">
        <v>71</v>
      </c>
      <c r="AY442" s="240" t="s">
        <v>112</v>
      </c>
    </row>
    <row r="443" s="14" customFormat="1">
      <c r="A443" s="14"/>
      <c r="B443" s="241"/>
      <c r="C443" s="242"/>
      <c r="D443" s="220" t="s">
        <v>182</v>
      </c>
      <c r="E443" s="243" t="s">
        <v>19</v>
      </c>
      <c r="F443" s="244" t="s">
        <v>500</v>
      </c>
      <c r="G443" s="242"/>
      <c r="H443" s="245">
        <v>94.519999999999996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1" t="s">
        <v>182</v>
      </c>
      <c r="AU443" s="251" t="s">
        <v>121</v>
      </c>
      <c r="AV443" s="14" t="s">
        <v>121</v>
      </c>
      <c r="AW443" s="14" t="s">
        <v>32</v>
      </c>
      <c r="AX443" s="14" t="s">
        <v>71</v>
      </c>
      <c r="AY443" s="251" t="s">
        <v>112</v>
      </c>
    </row>
    <row r="444" s="13" customFormat="1">
      <c r="A444" s="13"/>
      <c r="B444" s="231"/>
      <c r="C444" s="232"/>
      <c r="D444" s="220" t="s">
        <v>182</v>
      </c>
      <c r="E444" s="233" t="s">
        <v>19</v>
      </c>
      <c r="F444" s="234" t="s">
        <v>274</v>
      </c>
      <c r="G444" s="232"/>
      <c r="H444" s="233" t="s">
        <v>19</v>
      </c>
      <c r="I444" s="235"/>
      <c r="J444" s="232"/>
      <c r="K444" s="232"/>
      <c r="L444" s="236"/>
      <c r="M444" s="237"/>
      <c r="N444" s="238"/>
      <c r="O444" s="238"/>
      <c r="P444" s="238"/>
      <c r="Q444" s="238"/>
      <c r="R444" s="238"/>
      <c r="S444" s="238"/>
      <c r="T444" s="23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0" t="s">
        <v>182</v>
      </c>
      <c r="AU444" s="240" t="s">
        <v>121</v>
      </c>
      <c r="AV444" s="13" t="s">
        <v>79</v>
      </c>
      <c r="AW444" s="13" t="s">
        <v>32</v>
      </c>
      <c r="AX444" s="13" t="s">
        <v>71</v>
      </c>
      <c r="AY444" s="240" t="s">
        <v>112</v>
      </c>
    </row>
    <row r="445" s="14" customFormat="1">
      <c r="A445" s="14"/>
      <c r="B445" s="241"/>
      <c r="C445" s="242"/>
      <c r="D445" s="220" t="s">
        <v>182</v>
      </c>
      <c r="E445" s="243" t="s">
        <v>19</v>
      </c>
      <c r="F445" s="244" t="s">
        <v>275</v>
      </c>
      <c r="G445" s="242"/>
      <c r="H445" s="245">
        <v>33.359999999999999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1" t="s">
        <v>182</v>
      </c>
      <c r="AU445" s="251" t="s">
        <v>121</v>
      </c>
      <c r="AV445" s="14" t="s">
        <v>121</v>
      </c>
      <c r="AW445" s="14" t="s">
        <v>32</v>
      </c>
      <c r="AX445" s="14" t="s">
        <v>71</v>
      </c>
      <c r="AY445" s="251" t="s">
        <v>112</v>
      </c>
    </row>
    <row r="446" s="15" customFormat="1">
      <c r="A446" s="15"/>
      <c r="B446" s="252"/>
      <c r="C446" s="253"/>
      <c r="D446" s="220" t="s">
        <v>182</v>
      </c>
      <c r="E446" s="254" t="s">
        <v>19</v>
      </c>
      <c r="F446" s="255" t="s">
        <v>187</v>
      </c>
      <c r="G446" s="253"/>
      <c r="H446" s="256">
        <v>260.94</v>
      </c>
      <c r="I446" s="257"/>
      <c r="J446" s="253"/>
      <c r="K446" s="253"/>
      <c r="L446" s="258"/>
      <c r="M446" s="259"/>
      <c r="N446" s="260"/>
      <c r="O446" s="260"/>
      <c r="P446" s="260"/>
      <c r="Q446" s="260"/>
      <c r="R446" s="260"/>
      <c r="S446" s="260"/>
      <c r="T446" s="261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2" t="s">
        <v>182</v>
      </c>
      <c r="AU446" s="262" t="s">
        <v>121</v>
      </c>
      <c r="AV446" s="15" t="s">
        <v>120</v>
      </c>
      <c r="AW446" s="15" t="s">
        <v>32</v>
      </c>
      <c r="AX446" s="15" t="s">
        <v>79</v>
      </c>
      <c r="AY446" s="262" t="s">
        <v>112</v>
      </c>
    </row>
    <row r="447" s="2" customFormat="1" ht="16.5" customHeight="1">
      <c r="A447" s="41"/>
      <c r="B447" s="42"/>
      <c r="C447" s="263" t="s">
        <v>515</v>
      </c>
      <c r="D447" s="263" t="s">
        <v>203</v>
      </c>
      <c r="E447" s="264" t="s">
        <v>516</v>
      </c>
      <c r="F447" s="265" t="s">
        <v>517</v>
      </c>
      <c r="G447" s="266" t="s">
        <v>263</v>
      </c>
      <c r="H447" s="267">
        <v>273.98700000000002</v>
      </c>
      <c r="I447" s="268"/>
      <c r="J447" s="269">
        <f>ROUND(I447*H447,2)</f>
        <v>0</v>
      </c>
      <c r="K447" s="265" t="s">
        <v>119</v>
      </c>
      <c r="L447" s="270"/>
      <c r="M447" s="271" t="s">
        <v>19</v>
      </c>
      <c r="N447" s="272" t="s">
        <v>43</v>
      </c>
      <c r="O447" s="87"/>
      <c r="P447" s="216">
        <f>O447*H447</f>
        <v>0</v>
      </c>
      <c r="Q447" s="216">
        <v>0.00010000000000000001</v>
      </c>
      <c r="R447" s="216">
        <f>Q447*H447</f>
        <v>0.027398700000000005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206</v>
      </c>
      <c r="AT447" s="218" t="s">
        <v>203</v>
      </c>
      <c r="AU447" s="218" t="s">
        <v>121</v>
      </c>
      <c r="AY447" s="20" t="s">
        <v>112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20" t="s">
        <v>121</v>
      </c>
      <c r="BK447" s="219">
        <f>ROUND(I447*H447,2)</f>
        <v>0</v>
      </c>
      <c r="BL447" s="20" t="s">
        <v>120</v>
      </c>
      <c r="BM447" s="218" t="s">
        <v>518</v>
      </c>
    </row>
    <row r="448" s="2" customFormat="1">
      <c r="A448" s="41"/>
      <c r="B448" s="42"/>
      <c r="C448" s="43"/>
      <c r="D448" s="220" t="s">
        <v>123</v>
      </c>
      <c r="E448" s="43"/>
      <c r="F448" s="221" t="s">
        <v>517</v>
      </c>
      <c r="G448" s="43"/>
      <c r="H448" s="43"/>
      <c r="I448" s="222"/>
      <c r="J448" s="43"/>
      <c r="K448" s="43"/>
      <c r="L448" s="47"/>
      <c r="M448" s="223"/>
      <c r="N448" s="22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123</v>
      </c>
      <c r="AU448" s="20" t="s">
        <v>121</v>
      </c>
    </row>
    <row r="449" s="14" customFormat="1">
      <c r="A449" s="14"/>
      <c r="B449" s="241"/>
      <c r="C449" s="242"/>
      <c r="D449" s="220" t="s">
        <v>182</v>
      </c>
      <c r="E449" s="242"/>
      <c r="F449" s="244" t="s">
        <v>519</v>
      </c>
      <c r="G449" s="242"/>
      <c r="H449" s="245">
        <v>273.98700000000002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182</v>
      </c>
      <c r="AU449" s="251" t="s">
        <v>121</v>
      </c>
      <c r="AV449" s="14" t="s">
        <v>121</v>
      </c>
      <c r="AW449" s="14" t="s">
        <v>4</v>
      </c>
      <c r="AX449" s="14" t="s">
        <v>79</v>
      </c>
      <c r="AY449" s="251" t="s">
        <v>112</v>
      </c>
    </row>
    <row r="450" s="2" customFormat="1" ht="21.75" customHeight="1">
      <c r="A450" s="41"/>
      <c r="B450" s="42"/>
      <c r="C450" s="207" t="s">
        <v>520</v>
      </c>
      <c r="D450" s="207" t="s">
        <v>115</v>
      </c>
      <c r="E450" s="208" t="s">
        <v>521</v>
      </c>
      <c r="F450" s="209" t="s">
        <v>522</v>
      </c>
      <c r="G450" s="210" t="s">
        <v>118</v>
      </c>
      <c r="H450" s="211">
        <v>1</v>
      </c>
      <c r="I450" s="212"/>
      <c r="J450" s="213">
        <f>ROUND(I450*H450,2)</f>
        <v>0</v>
      </c>
      <c r="K450" s="209" t="s">
        <v>19</v>
      </c>
      <c r="L450" s="47"/>
      <c r="M450" s="214" t="s">
        <v>19</v>
      </c>
      <c r="N450" s="215" t="s">
        <v>43</v>
      </c>
      <c r="O450" s="87"/>
      <c r="P450" s="216">
        <f>O450*H450</f>
        <v>0</v>
      </c>
      <c r="Q450" s="216">
        <v>0</v>
      </c>
      <c r="R450" s="216">
        <f>Q450*H450</f>
        <v>0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120</v>
      </c>
      <c r="AT450" s="218" t="s">
        <v>115</v>
      </c>
      <c r="AU450" s="218" t="s">
        <v>121</v>
      </c>
      <c r="AY450" s="20" t="s">
        <v>112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121</v>
      </c>
      <c r="BK450" s="219">
        <f>ROUND(I450*H450,2)</f>
        <v>0</v>
      </c>
      <c r="BL450" s="20" t="s">
        <v>120</v>
      </c>
      <c r="BM450" s="218" t="s">
        <v>523</v>
      </c>
    </row>
    <row r="451" s="2" customFormat="1">
      <c r="A451" s="41"/>
      <c r="B451" s="42"/>
      <c r="C451" s="43"/>
      <c r="D451" s="220" t="s">
        <v>123</v>
      </c>
      <c r="E451" s="43"/>
      <c r="F451" s="221" t="s">
        <v>522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123</v>
      </c>
      <c r="AU451" s="20" t="s">
        <v>121</v>
      </c>
    </row>
    <row r="452" s="12" customFormat="1" ht="22.8" customHeight="1">
      <c r="A452" s="12"/>
      <c r="B452" s="191"/>
      <c r="C452" s="192"/>
      <c r="D452" s="193" t="s">
        <v>70</v>
      </c>
      <c r="E452" s="205" t="s">
        <v>225</v>
      </c>
      <c r="F452" s="205" t="s">
        <v>524</v>
      </c>
      <c r="G452" s="192"/>
      <c r="H452" s="192"/>
      <c r="I452" s="195"/>
      <c r="J452" s="206">
        <f>BK452</f>
        <v>0</v>
      </c>
      <c r="K452" s="192"/>
      <c r="L452" s="197"/>
      <c r="M452" s="198"/>
      <c r="N452" s="199"/>
      <c r="O452" s="199"/>
      <c r="P452" s="200">
        <f>SUM(P453:P493)</f>
        <v>0</v>
      </c>
      <c r="Q452" s="199"/>
      <c r="R452" s="200">
        <f>SUM(R453:R493)</f>
        <v>0</v>
      </c>
      <c r="S452" s="199"/>
      <c r="T452" s="201">
        <f>SUM(T453:T493)</f>
        <v>20.012909000000001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2" t="s">
        <v>79</v>
      </c>
      <c r="AT452" s="203" t="s">
        <v>70</v>
      </c>
      <c r="AU452" s="203" t="s">
        <v>79</v>
      </c>
      <c r="AY452" s="202" t="s">
        <v>112</v>
      </c>
      <c r="BK452" s="204">
        <f>SUM(BK453:BK493)</f>
        <v>0</v>
      </c>
    </row>
    <row r="453" s="2" customFormat="1" ht="21.75" customHeight="1">
      <c r="A453" s="41"/>
      <c r="B453" s="42"/>
      <c r="C453" s="207" t="s">
        <v>525</v>
      </c>
      <c r="D453" s="207" t="s">
        <v>115</v>
      </c>
      <c r="E453" s="208" t="s">
        <v>526</v>
      </c>
      <c r="F453" s="209" t="s">
        <v>527</v>
      </c>
      <c r="G453" s="210" t="s">
        <v>405</v>
      </c>
      <c r="H453" s="211">
        <v>4.476</v>
      </c>
      <c r="I453" s="212"/>
      <c r="J453" s="213">
        <f>ROUND(I453*H453,2)</f>
        <v>0</v>
      </c>
      <c r="K453" s="209" t="s">
        <v>119</v>
      </c>
      <c r="L453" s="47"/>
      <c r="M453" s="214" t="s">
        <v>19</v>
      </c>
      <c r="N453" s="215" t="s">
        <v>43</v>
      </c>
      <c r="O453" s="87"/>
      <c r="P453" s="216">
        <f>O453*H453</f>
        <v>0</v>
      </c>
      <c r="Q453" s="216">
        <v>0</v>
      </c>
      <c r="R453" s="216">
        <f>Q453*H453</f>
        <v>0</v>
      </c>
      <c r="S453" s="216">
        <v>2.2000000000000002</v>
      </c>
      <c r="T453" s="217">
        <f>S453*H453</f>
        <v>9.8472000000000008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120</v>
      </c>
      <c r="AT453" s="218" t="s">
        <v>115</v>
      </c>
      <c r="AU453" s="218" t="s">
        <v>121</v>
      </c>
      <c r="AY453" s="20" t="s">
        <v>112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20" t="s">
        <v>121</v>
      </c>
      <c r="BK453" s="219">
        <f>ROUND(I453*H453,2)</f>
        <v>0</v>
      </c>
      <c r="BL453" s="20" t="s">
        <v>120</v>
      </c>
      <c r="BM453" s="218" t="s">
        <v>528</v>
      </c>
    </row>
    <row r="454" s="2" customFormat="1">
      <c r="A454" s="41"/>
      <c r="B454" s="42"/>
      <c r="C454" s="43"/>
      <c r="D454" s="220" t="s">
        <v>123</v>
      </c>
      <c r="E454" s="43"/>
      <c r="F454" s="221" t="s">
        <v>529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123</v>
      </c>
      <c r="AU454" s="20" t="s">
        <v>121</v>
      </c>
    </row>
    <row r="455" s="2" customFormat="1">
      <c r="A455" s="41"/>
      <c r="B455" s="42"/>
      <c r="C455" s="43"/>
      <c r="D455" s="225" t="s">
        <v>124</v>
      </c>
      <c r="E455" s="43"/>
      <c r="F455" s="226" t="s">
        <v>530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124</v>
      </c>
      <c r="AU455" s="20" t="s">
        <v>121</v>
      </c>
    </row>
    <row r="456" s="14" customFormat="1">
      <c r="A456" s="14"/>
      <c r="B456" s="241"/>
      <c r="C456" s="242"/>
      <c r="D456" s="220" t="s">
        <v>182</v>
      </c>
      <c r="E456" s="243" t="s">
        <v>19</v>
      </c>
      <c r="F456" s="244" t="s">
        <v>531</v>
      </c>
      <c r="G456" s="242"/>
      <c r="H456" s="245">
        <v>4.476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1" t="s">
        <v>182</v>
      </c>
      <c r="AU456" s="251" t="s">
        <v>121</v>
      </c>
      <c r="AV456" s="14" t="s">
        <v>121</v>
      </c>
      <c r="AW456" s="14" t="s">
        <v>32</v>
      </c>
      <c r="AX456" s="14" t="s">
        <v>79</v>
      </c>
      <c r="AY456" s="251" t="s">
        <v>112</v>
      </c>
    </row>
    <row r="457" s="2" customFormat="1" ht="16.5" customHeight="1">
      <c r="A457" s="41"/>
      <c r="B457" s="42"/>
      <c r="C457" s="207" t="s">
        <v>532</v>
      </c>
      <c r="D457" s="207" t="s">
        <v>115</v>
      </c>
      <c r="E457" s="208" t="s">
        <v>533</v>
      </c>
      <c r="F457" s="209" t="s">
        <v>534</v>
      </c>
      <c r="G457" s="210" t="s">
        <v>178</v>
      </c>
      <c r="H457" s="211">
        <v>44.759999999999998</v>
      </c>
      <c r="I457" s="212"/>
      <c r="J457" s="213">
        <f>ROUND(I457*H457,2)</f>
        <v>0</v>
      </c>
      <c r="K457" s="209" t="s">
        <v>119</v>
      </c>
      <c r="L457" s="47"/>
      <c r="M457" s="214" t="s">
        <v>19</v>
      </c>
      <c r="N457" s="215" t="s">
        <v>43</v>
      </c>
      <c r="O457" s="87"/>
      <c r="P457" s="216">
        <f>O457*H457</f>
        <v>0</v>
      </c>
      <c r="Q457" s="216">
        <v>0</v>
      </c>
      <c r="R457" s="216">
        <f>Q457*H457</f>
        <v>0</v>
      </c>
      <c r="S457" s="216">
        <v>0.035000000000000003</v>
      </c>
      <c r="T457" s="217">
        <f>S457*H457</f>
        <v>1.5666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120</v>
      </c>
      <c r="AT457" s="218" t="s">
        <v>115</v>
      </c>
      <c r="AU457" s="218" t="s">
        <v>121</v>
      </c>
      <c r="AY457" s="20" t="s">
        <v>112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20" t="s">
        <v>121</v>
      </c>
      <c r="BK457" s="219">
        <f>ROUND(I457*H457,2)</f>
        <v>0</v>
      </c>
      <c r="BL457" s="20" t="s">
        <v>120</v>
      </c>
      <c r="BM457" s="218" t="s">
        <v>535</v>
      </c>
    </row>
    <row r="458" s="2" customFormat="1">
      <c r="A458" s="41"/>
      <c r="B458" s="42"/>
      <c r="C458" s="43"/>
      <c r="D458" s="220" t="s">
        <v>123</v>
      </c>
      <c r="E458" s="43"/>
      <c r="F458" s="221" t="s">
        <v>536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123</v>
      </c>
      <c r="AU458" s="20" t="s">
        <v>121</v>
      </c>
    </row>
    <row r="459" s="2" customFormat="1">
      <c r="A459" s="41"/>
      <c r="B459" s="42"/>
      <c r="C459" s="43"/>
      <c r="D459" s="225" t="s">
        <v>124</v>
      </c>
      <c r="E459" s="43"/>
      <c r="F459" s="226" t="s">
        <v>537</v>
      </c>
      <c r="G459" s="43"/>
      <c r="H459" s="43"/>
      <c r="I459" s="222"/>
      <c r="J459" s="43"/>
      <c r="K459" s="43"/>
      <c r="L459" s="47"/>
      <c r="M459" s="223"/>
      <c r="N459" s="22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124</v>
      </c>
      <c r="AU459" s="20" t="s">
        <v>121</v>
      </c>
    </row>
    <row r="460" s="14" customFormat="1">
      <c r="A460" s="14"/>
      <c r="B460" s="241"/>
      <c r="C460" s="242"/>
      <c r="D460" s="220" t="s">
        <v>182</v>
      </c>
      <c r="E460" s="243" t="s">
        <v>19</v>
      </c>
      <c r="F460" s="244" t="s">
        <v>538</v>
      </c>
      <c r="G460" s="242"/>
      <c r="H460" s="245">
        <v>44.759999999999998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1" t="s">
        <v>182</v>
      </c>
      <c r="AU460" s="251" t="s">
        <v>121</v>
      </c>
      <c r="AV460" s="14" t="s">
        <v>121</v>
      </c>
      <c r="AW460" s="14" t="s">
        <v>32</v>
      </c>
      <c r="AX460" s="14" t="s">
        <v>79</v>
      </c>
      <c r="AY460" s="251" t="s">
        <v>112</v>
      </c>
    </row>
    <row r="461" s="2" customFormat="1" ht="16.5" customHeight="1">
      <c r="A461" s="41"/>
      <c r="B461" s="42"/>
      <c r="C461" s="207" t="s">
        <v>539</v>
      </c>
      <c r="D461" s="207" t="s">
        <v>115</v>
      </c>
      <c r="E461" s="208" t="s">
        <v>540</v>
      </c>
      <c r="F461" s="209" t="s">
        <v>541</v>
      </c>
      <c r="G461" s="210" t="s">
        <v>263</v>
      </c>
      <c r="H461" s="211">
        <v>50.759999999999998</v>
      </c>
      <c r="I461" s="212"/>
      <c r="J461" s="213">
        <f>ROUND(I461*H461,2)</f>
        <v>0</v>
      </c>
      <c r="K461" s="209" t="s">
        <v>119</v>
      </c>
      <c r="L461" s="47"/>
      <c r="M461" s="214" t="s">
        <v>19</v>
      </c>
      <c r="N461" s="215" t="s">
        <v>43</v>
      </c>
      <c r="O461" s="87"/>
      <c r="P461" s="216">
        <f>O461*H461</f>
        <v>0</v>
      </c>
      <c r="Q461" s="216">
        <v>0</v>
      </c>
      <c r="R461" s="216">
        <f>Q461*H461</f>
        <v>0</v>
      </c>
      <c r="S461" s="216">
        <v>0.0089999999999999993</v>
      </c>
      <c r="T461" s="217">
        <f>S461*H461</f>
        <v>0.45683999999999997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8" t="s">
        <v>120</v>
      </c>
      <c r="AT461" s="218" t="s">
        <v>115</v>
      </c>
      <c r="AU461" s="218" t="s">
        <v>121</v>
      </c>
      <c r="AY461" s="20" t="s">
        <v>112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20" t="s">
        <v>121</v>
      </c>
      <c r="BK461" s="219">
        <f>ROUND(I461*H461,2)</f>
        <v>0</v>
      </c>
      <c r="BL461" s="20" t="s">
        <v>120</v>
      </c>
      <c r="BM461" s="218" t="s">
        <v>542</v>
      </c>
    </row>
    <row r="462" s="2" customFormat="1">
      <c r="A462" s="41"/>
      <c r="B462" s="42"/>
      <c r="C462" s="43"/>
      <c r="D462" s="220" t="s">
        <v>123</v>
      </c>
      <c r="E462" s="43"/>
      <c r="F462" s="221" t="s">
        <v>543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123</v>
      </c>
      <c r="AU462" s="20" t="s">
        <v>121</v>
      </c>
    </row>
    <row r="463" s="2" customFormat="1">
      <c r="A463" s="41"/>
      <c r="B463" s="42"/>
      <c r="C463" s="43"/>
      <c r="D463" s="225" t="s">
        <v>124</v>
      </c>
      <c r="E463" s="43"/>
      <c r="F463" s="226" t="s">
        <v>544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124</v>
      </c>
      <c r="AU463" s="20" t="s">
        <v>121</v>
      </c>
    </row>
    <row r="464" s="14" customFormat="1">
      <c r="A464" s="14"/>
      <c r="B464" s="241"/>
      <c r="C464" s="242"/>
      <c r="D464" s="220" t="s">
        <v>182</v>
      </c>
      <c r="E464" s="243" t="s">
        <v>19</v>
      </c>
      <c r="F464" s="244" t="s">
        <v>545</v>
      </c>
      <c r="G464" s="242"/>
      <c r="H464" s="245">
        <v>50.759999999999998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1" t="s">
        <v>182</v>
      </c>
      <c r="AU464" s="251" t="s">
        <v>121</v>
      </c>
      <c r="AV464" s="14" t="s">
        <v>121</v>
      </c>
      <c r="AW464" s="14" t="s">
        <v>32</v>
      </c>
      <c r="AX464" s="14" t="s">
        <v>79</v>
      </c>
      <c r="AY464" s="251" t="s">
        <v>112</v>
      </c>
    </row>
    <row r="465" s="2" customFormat="1" ht="16.5" customHeight="1">
      <c r="A465" s="41"/>
      <c r="B465" s="42"/>
      <c r="C465" s="207" t="s">
        <v>546</v>
      </c>
      <c r="D465" s="207" t="s">
        <v>115</v>
      </c>
      <c r="E465" s="208" t="s">
        <v>547</v>
      </c>
      <c r="F465" s="209" t="s">
        <v>548</v>
      </c>
      <c r="G465" s="210" t="s">
        <v>178</v>
      </c>
      <c r="H465" s="211">
        <v>11.116</v>
      </c>
      <c r="I465" s="212"/>
      <c r="J465" s="213">
        <f>ROUND(I465*H465,2)</f>
        <v>0</v>
      </c>
      <c r="K465" s="209" t="s">
        <v>119</v>
      </c>
      <c r="L465" s="47"/>
      <c r="M465" s="214" t="s">
        <v>19</v>
      </c>
      <c r="N465" s="215" t="s">
        <v>43</v>
      </c>
      <c r="O465" s="87"/>
      <c r="P465" s="216">
        <f>O465*H465</f>
        <v>0</v>
      </c>
      <c r="Q465" s="216">
        <v>0</v>
      </c>
      <c r="R465" s="216">
        <f>Q465*H465</f>
        <v>0</v>
      </c>
      <c r="S465" s="216">
        <v>0.058999999999999997</v>
      </c>
      <c r="T465" s="217">
        <f>S465*H465</f>
        <v>0.65584399999999998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120</v>
      </c>
      <c r="AT465" s="218" t="s">
        <v>115</v>
      </c>
      <c r="AU465" s="218" t="s">
        <v>121</v>
      </c>
      <c r="AY465" s="20" t="s">
        <v>112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121</v>
      </c>
      <c r="BK465" s="219">
        <f>ROUND(I465*H465,2)</f>
        <v>0</v>
      </c>
      <c r="BL465" s="20" t="s">
        <v>120</v>
      </c>
      <c r="BM465" s="218" t="s">
        <v>549</v>
      </c>
    </row>
    <row r="466" s="2" customFormat="1">
      <c r="A466" s="41"/>
      <c r="B466" s="42"/>
      <c r="C466" s="43"/>
      <c r="D466" s="220" t="s">
        <v>123</v>
      </c>
      <c r="E466" s="43"/>
      <c r="F466" s="221" t="s">
        <v>550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123</v>
      </c>
      <c r="AU466" s="20" t="s">
        <v>121</v>
      </c>
    </row>
    <row r="467" s="2" customFormat="1">
      <c r="A467" s="41"/>
      <c r="B467" s="42"/>
      <c r="C467" s="43"/>
      <c r="D467" s="225" t="s">
        <v>124</v>
      </c>
      <c r="E467" s="43"/>
      <c r="F467" s="226" t="s">
        <v>551</v>
      </c>
      <c r="G467" s="43"/>
      <c r="H467" s="43"/>
      <c r="I467" s="222"/>
      <c r="J467" s="43"/>
      <c r="K467" s="43"/>
      <c r="L467" s="47"/>
      <c r="M467" s="223"/>
      <c r="N467" s="22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124</v>
      </c>
      <c r="AU467" s="20" t="s">
        <v>121</v>
      </c>
    </row>
    <row r="468" s="13" customFormat="1">
      <c r="A468" s="13"/>
      <c r="B468" s="231"/>
      <c r="C468" s="232"/>
      <c r="D468" s="220" t="s">
        <v>182</v>
      </c>
      <c r="E468" s="233" t="s">
        <v>19</v>
      </c>
      <c r="F468" s="234" t="s">
        <v>233</v>
      </c>
      <c r="G468" s="232"/>
      <c r="H468" s="233" t="s">
        <v>19</v>
      </c>
      <c r="I468" s="235"/>
      <c r="J468" s="232"/>
      <c r="K468" s="232"/>
      <c r="L468" s="236"/>
      <c r="M468" s="237"/>
      <c r="N468" s="238"/>
      <c r="O468" s="238"/>
      <c r="P468" s="238"/>
      <c r="Q468" s="238"/>
      <c r="R468" s="238"/>
      <c r="S468" s="238"/>
      <c r="T468" s="23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0" t="s">
        <v>182</v>
      </c>
      <c r="AU468" s="240" t="s">
        <v>121</v>
      </c>
      <c r="AV468" s="13" t="s">
        <v>79</v>
      </c>
      <c r="AW468" s="13" t="s">
        <v>32</v>
      </c>
      <c r="AX468" s="13" t="s">
        <v>71</v>
      </c>
      <c r="AY468" s="240" t="s">
        <v>112</v>
      </c>
    </row>
    <row r="469" s="14" customFormat="1">
      <c r="A469" s="14"/>
      <c r="B469" s="241"/>
      <c r="C469" s="242"/>
      <c r="D469" s="220" t="s">
        <v>182</v>
      </c>
      <c r="E469" s="243" t="s">
        <v>19</v>
      </c>
      <c r="F469" s="244" t="s">
        <v>552</v>
      </c>
      <c r="G469" s="242"/>
      <c r="H469" s="245">
        <v>11.116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1" t="s">
        <v>182</v>
      </c>
      <c r="AU469" s="251" t="s">
        <v>121</v>
      </c>
      <c r="AV469" s="14" t="s">
        <v>121</v>
      </c>
      <c r="AW469" s="14" t="s">
        <v>32</v>
      </c>
      <c r="AX469" s="14" t="s">
        <v>79</v>
      </c>
      <c r="AY469" s="251" t="s">
        <v>112</v>
      </c>
    </row>
    <row r="470" s="2" customFormat="1" ht="16.5" customHeight="1">
      <c r="A470" s="41"/>
      <c r="B470" s="42"/>
      <c r="C470" s="207" t="s">
        <v>553</v>
      </c>
      <c r="D470" s="207" t="s">
        <v>115</v>
      </c>
      <c r="E470" s="208" t="s">
        <v>554</v>
      </c>
      <c r="F470" s="209" t="s">
        <v>555</v>
      </c>
      <c r="G470" s="210" t="s">
        <v>178</v>
      </c>
      <c r="H470" s="211">
        <v>54.825000000000003</v>
      </c>
      <c r="I470" s="212"/>
      <c r="J470" s="213">
        <f>ROUND(I470*H470,2)</f>
        <v>0</v>
      </c>
      <c r="K470" s="209" t="s">
        <v>119</v>
      </c>
      <c r="L470" s="47"/>
      <c r="M470" s="214" t="s">
        <v>19</v>
      </c>
      <c r="N470" s="215" t="s">
        <v>43</v>
      </c>
      <c r="O470" s="87"/>
      <c r="P470" s="216">
        <f>O470*H470</f>
        <v>0</v>
      </c>
      <c r="Q470" s="216">
        <v>0</v>
      </c>
      <c r="R470" s="216">
        <f>Q470*H470</f>
        <v>0</v>
      </c>
      <c r="S470" s="216">
        <v>0.050999999999999997</v>
      </c>
      <c r="T470" s="217">
        <f>S470*H470</f>
        <v>2.7960750000000001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8" t="s">
        <v>120</v>
      </c>
      <c r="AT470" s="218" t="s">
        <v>115</v>
      </c>
      <c r="AU470" s="218" t="s">
        <v>121</v>
      </c>
      <c r="AY470" s="20" t="s">
        <v>112</v>
      </c>
      <c r="BE470" s="219">
        <f>IF(N470="základní",J470,0)</f>
        <v>0</v>
      </c>
      <c r="BF470" s="219">
        <f>IF(N470="snížená",J470,0)</f>
        <v>0</v>
      </c>
      <c r="BG470" s="219">
        <f>IF(N470="zákl. přenesená",J470,0)</f>
        <v>0</v>
      </c>
      <c r="BH470" s="219">
        <f>IF(N470="sníž. přenesená",J470,0)</f>
        <v>0</v>
      </c>
      <c r="BI470" s="219">
        <f>IF(N470="nulová",J470,0)</f>
        <v>0</v>
      </c>
      <c r="BJ470" s="20" t="s">
        <v>121</v>
      </c>
      <c r="BK470" s="219">
        <f>ROUND(I470*H470,2)</f>
        <v>0</v>
      </c>
      <c r="BL470" s="20" t="s">
        <v>120</v>
      </c>
      <c r="BM470" s="218" t="s">
        <v>556</v>
      </c>
    </row>
    <row r="471" s="2" customFormat="1">
      <c r="A471" s="41"/>
      <c r="B471" s="42"/>
      <c r="C471" s="43"/>
      <c r="D471" s="220" t="s">
        <v>123</v>
      </c>
      <c r="E471" s="43"/>
      <c r="F471" s="221" t="s">
        <v>557</v>
      </c>
      <c r="G471" s="43"/>
      <c r="H471" s="43"/>
      <c r="I471" s="222"/>
      <c r="J471" s="43"/>
      <c r="K471" s="43"/>
      <c r="L471" s="47"/>
      <c r="M471" s="223"/>
      <c r="N471" s="22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123</v>
      </c>
      <c r="AU471" s="20" t="s">
        <v>121</v>
      </c>
    </row>
    <row r="472" s="2" customFormat="1">
      <c r="A472" s="41"/>
      <c r="B472" s="42"/>
      <c r="C472" s="43"/>
      <c r="D472" s="225" t="s">
        <v>124</v>
      </c>
      <c r="E472" s="43"/>
      <c r="F472" s="226" t="s">
        <v>558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124</v>
      </c>
      <c r="AU472" s="20" t="s">
        <v>121</v>
      </c>
    </row>
    <row r="473" s="13" customFormat="1">
      <c r="A473" s="13"/>
      <c r="B473" s="231"/>
      <c r="C473" s="232"/>
      <c r="D473" s="220" t="s">
        <v>182</v>
      </c>
      <c r="E473" s="233" t="s">
        <v>19</v>
      </c>
      <c r="F473" s="234" t="s">
        <v>231</v>
      </c>
      <c r="G473" s="232"/>
      <c r="H473" s="233" t="s">
        <v>19</v>
      </c>
      <c r="I473" s="235"/>
      <c r="J473" s="232"/>
      <c r="K473" s="232"/>
      <c r="L473" s="236"/>
      <c r="M473" s="237"/>
      <c r="N473" s="238"/>
      <c r="O473" s="238"/>
      <c r="P473" s="238"/>
      <c r="Q473" s="238"/>
      <c r="R473" s="238"/>
      <c r="S473" s="238"/>
      <c r="T473" s="23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0" t="s">
        <v>182</v>
      </c>
      <c r="AU473" s="240" t="s">
        <v>121</v>
      </c>
      <c r="AV473" s="13" t="s">
        <v>79</v>
      </c>
      <c r="AW473" s="13" t="s">
        <v>32</v>
      </c>
      <c r="AX473" s="13" t="s">
        <v>71</v>
      </c>
      <c r="AY473" s="240" t="s">
        <v>112</v>
      </c>
    </row>
    <row r="474" s="14" customFormat="1">
      <c r="A474" s="14"/>
      <c r="B474" s="241"/>
      <c r="C474" s="242"/>
      <c r="D474" s="220" t="s">
        <v>182</v>
      </c>
      <c r="E474" s="243" t="s">
        <v>19</v>
      </c>
      <c r="F474" s="244" t="s">
        <v>391</v>
      </c>
      <c r="G474" s="242"/>
      <c r="H474" s="245">
        <v>40.883000000000003</v>
      </c>
      <c r="I474" s="246"/>
      <c r="J474" s="242"/>
      <c r="K474" s="242"/>
      <c r="L474" s="247"/>
      <c r="M474" s="248"/>
      <c r="N474" s="249"/>
      <c r="O474" s="249"/>
      <c r="P474" s="249"/>
      <c r="Q474" s="249"/>
      <c r="R474" s="249"/>
      <c r="S474" s="249"/>
      <c r="T474" s="25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1" t="s">
        <v>182</v>
      </c>
      <c r="AU474" s="251" t="s">
        <v>121</v>
      </c>
      <c r="AV474" s="14" t="s">
        <v>121</v>
      </c>
      <c r="AW474" s="14" t="s">
        <v>32</v>
      </c>
      <c r="AX474" s="14" t="s">
        <v>71</v>
      </c>
      <c r="AY474" s="251" t="s">
        <v>112</v>
      </c>
    </row>
    <row r="475" s="13" customFormat="1">
      <c r="A475" s="13"/>
      <c r="B475" s="231"/>
      <c r="C475" s="232"/>
      <c r="D475" s="220" t="s">
        <v>182</v>
      </c>
      <c r="E475" s="233" t="s">
        <v>19</v>
      </c>
      <c r="F475" s="234" t="s">
        <v>233</v>
      </c>
      <c r="G475" s="232"/>
      <c r="H475" s="233" t="s">
        <v>19</v>
      </c>
      <c r="I475" s="235"/>
      <c r="J475" s="232"/>
      <c r="K475" s="232"/>
      <c r="L475" s="236"/>
      <c r="M475" s="237"/>
      <c r="N475" s="238"/>
      <c r="O475" s="238"/>
      <c r="P475" s="238"/>
      <c r="Q475" s="238"/>
      <c r="R475" s="238"/>
      <c r="S475" s="238"/>
      <c r="T475" s="23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0" t="s">
        <v>182</v>
      </c>
      <c r="AU475" s="240" t="s">
        <v>121</v>
      </c>
      <c r="AV475" s="13" t="s">
        <v>79</v>
      </c>
      <c r="AW475" s="13" t="s">
        <v>32</v>
      </c>
      <c r="AX475" s="13" t="s">
        <v>71</v>
      </c>
      <c r="AY475" s="240" t="s">
        <v>112</v>
      </c>
    </row>
    <row r="476" s="14" customFormat="1">
      <c r="A476" s="14"/>
      <c r="B476" s="241"/>
      <c r="C476" s="242"/>
      <c r="D476" s="220" t="s">
        <v>182</v>
      </c>
      <c r="E476" s="243" t="s">
        <v>19</v>
      </c>
      <c r="F476" s="244" t="s">
        <v>559</v>
      </c>
      <c r="G476" s="242"/>
      <c r="H476" s="245">
        <v>13.942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1" t="s">
        <v>182</v>
      </c>
      <c r="AU476" s="251" t="s">
        <v>121</v>
      </c>
      <c r="AV476" s="14" t="s">
        <v>121</v>
      </c>
      <c r="AW476" s="14" t="s">
        <v>32</v>
      </c>
      <c r="AX476" s="14" t="s">
        <v>71</v>
      </c>
      <c r="AY476" s="251" t="s">
        <v>112</v>
      </c>
    </row>
    <row r="477" s="15" customFormat="1">
      <c r="A477" s="15"/>
      <c r="B477" s="252"/>
      <c r="C477" s="253"/>
      <c r="D477" s="220" t="s">
        <v>182</v>
      </c>
      <c r="E477" s="254" t="s">
        <v>19</v>
      </c>
      <c r="F477" s="255" t="s">
        <v>187</v>
      </c>
      <c r="G477" s="253"/>
      <c r="H477" s="256">
        <v>54.825000000000003</v>
      </c>
      <c r="I477" s="257"/>
      <c r="J477" s="253"/>
      <c r="K477" s="253"/>
      <c r="L477" s="258"/>
      <c r="M477" s="259"/>
      <c r="N477" s="260"/>
      <c r="O477" s="260"/>
      <c r="P477" s="260"/>
      <c r="Q477" s="260"/>
      <c r="R477" s="260"/>
      <c r="S477" s="260"/>
      <c r="T477" s="26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2" t="s">
        <v>182</v>
      </c>
      <c r="AU477" s="262" t="s">
        <v>121</v>
      </c>
      <c r="AV477" s="15" t="s">
        <v>120</v>
      </c>
      <c r="AW477" s="15" t="s">
        <v>32</v>
      </c>
      <c r="AX477" s="15" t="s">
        <v>79</v>
      </c>
      <c r="AY477" s="262" t="s">
        <v>112</v>
      </c>
    </row>
    <row r="478" s="2" customFormat="1" ht="16.5" customHeight="1">
      <c r="A478" s="41"/>
      <c r="B478" s="42"/>
      <c r="C478" s="207" t="s">
        <v>560</v>
      </c>
      <c r="D478" s="207" t="s">
        <v>115</v>
      </c>
      <c r="E478" s="208" t="s">
        <v>561</v>
      </c>
      <c r="F478" s="209" t="s">
        <v>562</v>
      </c>
      <c r="G478" s="210" t="s">
        <v>178</v>
      </c>
      <c r="H478" s="211">
        <v>52.439999999999998</v>
      </c>
      <c r="I478" s="212"/>
      <c r="J478" s="213">
        <f>ROUND(I478*H478,2)</f>
        <v>0</v>
      </c>
      <c r="K478" s="209" t="s">
        <v>119</v>
      </c>
      <c r="L478" s="47"/>
      <c r="M478" s="214" t="s">
        <v>19</v>
      </c>
      <c r="N478" s="215" t="s">
        <v>43</v>
      </c>
      <c r="O478" s="87"/>
      <c r="P478" s="216">
        <f>O478*H478</f>
        <v>0</v>
      </c>
      <c r="Q478" s="216">
        <v>0</v>
      </c>
      <c r="R478" s="216">
        <f>Q478*H478</f>
        <v>0</v>
      </c>
      <c r="S478" s="216">
        <v>0.062</v>
      </c>
      <c r="T478" s="217">
        <f>S478*H478</f>
        <v>3.2512799999999999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8" t="s">
        <v>120</v>
      </c>
      <c r="AT478" s="218" t="s">
        <v>115</v>
      </c>
      <c r="AU478" s="218" t="s">
        <v>121</v>
      </c>
      <c r="AY478" s="20" t="s">
        <v>112</v>
      </c>
      <c r="BE478" s="219">
        <f>IF(N478="základní",J478,0)</f>
        <v>0</v>
      </c>
      <c r="BF478" s="219">
        <f>IF(N478="snížená",J478,0)</f>
        <v>0</v>
      </c>
      <c r="BG478" s="219">
        <f>IF(N478="zákl. přenesená",J478,0)</f>
        <v>0</v>
      </c>
      <c r="BH478" s="219">
        <f>IF(N478="sníž. přenesená",J478,0)</f>
        <v>0</v>
      </c>
      <c r="BI478" s="219">
        <f>IF(N478="nulová",J478,0)</f>
        <v>0</v>
      </c>
      <c r="BJ478" s="20" t="s">
        <v>121</v>
      </c>
      <c r="BK478" s="219">
        <f>ROUND(I478*H478,2)</f>
        <v>0</v>
      </c>
      <c r="BL478" s="20" t="s">
        <v>120</v>
      </c>
      <c r="BM478" s="218" t="s">
        <v>563</v>
      </c>
    </row>
    <row r="479" s="2" customFormat="1">
      <c r="A479" s="41"/>
      <c r="B479" s="42"/>
      <c r="C479" s="43"/>
      <c r="D479" s="220" t="s">
        <v>123</v>
      </c>
      <c r="E479" s="43"/>
      <c r="F479" s="221" t="s">
        <v>564</v>
      </c>
      <c r="G479" s="43"/>
      <c r="H479" s="43"/>
      <c r="I479" s="222"/>
      <c r="J479" s="43"/>
      <c r="K479" s="43"/>
      <c r="L479" s="47"/>
      <c r="M479" s="223"/>
      <c r="N479" s="224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123</v>
      </c>
      <c r="AU479" s="20" t="s">
        <v>121</v>
      </c>
    </row>
    <row r="480" s="2" customFormat="1">
      <c r="A480" s="41"/>
      <c r="B480" s="42"/>
      <c r="C480" s="43"/>
      <c r="D480" s="225" t="s">
        <v>124</v>
      </c>
      <c r="E480" s="43"/>
      <c r="F480" s="226" t="s">
        <v>565</v>
      </c>
      <c r="G480" s="43"/>
      <c r="H480" s="43"/>
      <c r="I480" s="222"/>
      <c r="J480" s="43"/>
      <c r="K480" s="43"/>
      <c r="L480" s="47"/>
      <c r="M480" s="223"/>
      <c r="N480" s="224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124</v>
      </c>
      <c r="AU480" s="20" t="s">
        <v>121</v>
      </c>
    </row>
    <row r="481" s="13" customFormat="1">
      <c r="A481" s="13"/>
      <c r="B481" s="231"/>
      <c r="C481" s="232"/>
      <c r="D481" s="220" t="s">
        <v>182</v>
      </c>
      <c r="E481" s="233" t="s">
        <v>19</v>
      </c>
      <c r="F481" s="234" t="s">
        <v>231</v>
      </c>
      <c r="G481" s="232"/>
      <c r="H481" s="233" t="s">
        <v>19</v>
      </c>
      <c r="I481" s="235"/>
      <c r="J481" s="232"/>
      <c r="K481" s="232"/>
      <c r="L481" s="236"/>
      <c r="M481" s="237"/>
      <c r="N481" s="238"/>
      <c r="O481" s="238"/>
      <c r="P481" s="238"/>
      <c r="Q481" s="238"/>
      <c r="R481" s="238"/>
      <c r="S481" s="238"/>
      <c r="T481" s="23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0" t="s">
        <v>182</v>
      </c>
      <c r="AU481" s="240" t="s">
        <v>121</v>
      </c>
      <c r="AV481" s="13" t="s">
        <v>79</v>
      </c>
      <c r="AW481" s="13" t="s">
        <v>32</v>
      </c>
      <c r="AX481" s="13" t="s">
        <v>71</v>
      </c>
      <c r="AY481" s="240" t="s">
        <v>112</v>
      </c>
    </row>
    <row r="482" s="14" customFormat="1">
      <c r="A482" s="14"/>
      <c r="B482" s="241"/>
      <c r="C482" s="242"/>
      <c r="D482" s="220" t="s">
        <v>182</v>
      </c>
      <c r="E482" s="243" t="s">
        <v>19</v>
      </c>
      <c r="F482" s="244" t="s">
        <v>566</v>
      </c>
      <c r="G482" s="242"/>
      <c r="H482" s="245">
        <v>38.759999999999998</v>
      </c>
      <c r="I482" s="246"/>
      <c r="J482" s="242"/>
      <c r="K482" s="242"/>
      <c r="L482" s="247"/>
      <c r="M482" s="248"/>
      <c r="N482" s="249"/>
      <c r="O482" s="249"/>
      <c r="P482" s="249"/>
      <c r="Q482" s="249"/>
      <c r="R482" s="249"/>
      <c r="S482" s="249"/>
      <c r="T482" s="25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1" t="s">
        <v>182</v>
      </c>
      <c r="AU482" s="251" t="s">
        <v>121</v>
      </c>
      <c r="AV482" s="14" t="s">
        <v>121</v>
      </c>
      <c r="AW482" s="14" t="s">
        <v>32</v>
      </c>
      <c r="AX482" s="14" t="s">
        <v>71</v>
      </c>
      <c r="AY482" s="251" t="s">
        <v>112</v>
      </c>
    </row>
    <row r="483" s="13" customFormat="1">
      <c r="A483" s="13"/>
      <c r="B483" s="231"/>
      <c r="C483" s="232"/>
      <c r="D483" s="220" t="s">
        <v>182</v>
      </c>
      <c r="E483" s="233" t="s">
        <v>19</v>
      </c>
      <c r="F483" s="234" t="s">
        <v>233</v>
      </c>
      <c r="G483" s="232"/>
      <c r="H483" s="233" t="s">
        <v>19</v>
      </c>
      <c r="I483" s="235"/>
      <c r="J483" s="232"/>
      <c r="K483" s="232"/>
      <c r="L483" s="236"/>
      <c r="M483" s="237"/>
      <c r="N483" s="238"/>
      <c r="O483" s="238"/>
      <c r="P483" s="238"/>
      <c r="Q483" s="238"/>
      <c r="R483" s="238"/>
      <c r="S483" s="238"/>
      <c r="T483" s="23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0" t="s">
        <v>182</v>
      </c>
      <c r="AU483" s="240" t="s">
        <v>121</v>
      </c>
      <c r="AV483" s="13" t="s">
        <v>79</v>
      </c>
      <c r="AW483" s="13" t="s">
        <v>32</v>
      </c>
      <c r="AX483" s="13" t="s">
        <v>71</v>
      </c>
      <c r="AY483" s="240" t="s">
        <v>112</v>
      </c>
    </row>
    <row r="484" s="14" customFormat="1">
      <c r="A484" s="14"/>
      <c r="B484" s="241"/>
      <c r="C484" s="242"/>
      <c r="D484" s="220" t="s">
        <v>182</v>
      </c>
      <c r="E484" s="243" t="s">
        <v>19</v>
      </c>
      <c r="F484" s="244" t="s">
        <v>394</v>
      </c>
      <c r="G484" s="242"/>
      <c r="H484" s="245">
        <v>13.68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1" t="s">
        <v>182</v>
      </c>
      <c r="AU484" s="251" t="s">
        <v>121</v>
      </c>
      <c r="AV484" s="14" t="s">
        <v>121</v>
      </c>
      <c r="AW484" s="14" t="s">
        <v>32</v>
      </c>
      <c r="AX484" s="14" t="s">
        <v>71</v>
      </c>
      <c r="AY484" s="251" t="s">
        <v>112</v>
      </c>
    </row>
    <row r="485" s="15" customFormat="1">
      <c r="A485" s="15"/>
      <c r="B485" s="252"/>
      <c r="C485" s="253"/>
      <c r="D485" s="220" t="s">
        <v>182</v>
      </c>
      <c r="E485" s="254" t="s">
        <v>19</v>
      </c>
      <c r="F485" s="255" t="s">
        <v>187</v>
      </c>
      <c r="G485" s="253"/>
      <c r="H485" s="256">
        <v>52.439999999999998</v>
      </c>
      <c r="I485" s="257"/>
      <c r="J485" s="253"/>
      <c r="K485" s="253"/>
      <c r="L485" s="258"/>
      <c r="M485" s="259"/>
      <c r="N485" s="260"/>
      <c r="O485" s="260"/>
      <c r="P485" s="260"/>
      <c r="Q485" s="260"/>
      <c r="R485" s="260"/>
      <c r="S485" s="260"/>
      <c r="T485" s="261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2" t="s">
        <v>182</v>
      </c>
      <c r="AU485" s="262" t="s">
        <v>121</v>
      </c>
      <c r="AV485" s="15" t="s">
        <v>120</v>
      </c>
      <c r="AW485" s="15" t="s">
        <v>32</v>
      </c>
      <c r="AX485" s="15" t="s">
        <v>79</v>
      </c>
      <c r="AY485" s="262" t="s">
        <v>112</v>
      </c>
    </row>
    <row r="486" s="2" customFormat="1" ht="16.5" customHeight="1">
      <c r="A486" s="41"/>
      <c r="B486" s="42"/>
      <c r="C486" s="207" t="s">
        <v>567</v>
      </c>
      <c r="D486" s="207" t="s">
        <v>115</v>
      </c>
      <c r="E486" s="208" t="s">
        <v>568</v>
      </c>
      <c r="F486" s="209" t="s">
        <v>569</v>
      </c>
      <c r="G486" s="210" t="s">
        <v>486</v>
      </c>
      <c r="H486" s="211">
        <v>23</v>
      </c>
      <c r="I486" s="212"/>
      <c r="J486" s="213">
        <f>ROUND(I486*H486,2)</f>
        <v>0</v>
      </c>
      <c r="K486" s="209" t="s">
        <v>119</v>
      </c>
      <c r="L486" s="47"/>
      <c r="M486" s="214" t="s">
        <v>19</v>
      </c>
      <c r="N486" s="215" t="s">
        <v>43</v>
      </c>
      <c r="O486" s="87"/>
      <c r="P486" s="216">
        <f>O486*H486</f>
        <v>0</v>
      </c>
      <c r="Q486" s="216">
        <v>0</v>
      </c>
      <c r="R486" s="216">
        <f>Q486*H486</f>
        <v>0</v>
      </c>
      <c r="S486" s="216">
        <v>0.029999999999999999</v>
      </c>
      <c r="T486" s="217">
        <f>S486*H486</f>
        <v>0.68999999999999995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8" t="s">
        <v>293</v>
      </c>
      <c r="AT486" s="218" t="s">
        <v>115</v>
      </c>
      <c r="AU486" s="218" t="s">
        <v>121</v>
      </c>
      <c r="AY486" s="20" t="s">
        <v>112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20" t="s">
        <v>121</v>
      </c>
      <c r="BK486" s="219">
        <f>ROUND(I486*H486,2)</f>
        <v>0</v>
      </c>
      <c r="BL486" s="20" t="s">
        <v>293</v>
      </c>
      <c r="BM486" s="218" t="s">
        <v>570</v>
      </c>
    </row>
    <row r="487" s="2" customFormat="1">
      <c r="A487" s="41"/>
      <c r="B487" s="42"/>
      <c r="C487" s="43"/>
      <c r="D487" s="220" t="s">
        <v>123</v>
      </c>
      <c r="E487" s="43"/>
      <c r="F487" s="221" t="s">
        <v>571</v>
      </c>
      <c r="G487" s="43"/>
      <c r="H487" s="43"/>
      <c r="I487" s="222"/>
      <c r="J487" s="43"/>
      <c r="K487" s="43"/>
      <c r="L487" s="47"/>
      <c r="M487" s="223"/>
      <c r="N487" s="22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123</v>
      </c>
      <c r="AU487" s="20" t="s">
        <v>121</v>
      </c>
    </row>
    <row r="488" s="2" customFormat="1">
      <c r="A488" s="41"/>
      <c r="B488" s="42"/>
      <c r="C488" s="43"/>
      <c r="D488" s="225" t="s">
        <v>124</v>
      </c>
      <c r="E488" s="43"/>
      <c r="F488" s="226" t="s">
        <v>572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124</v>
      </c>
      <c r="AU488" s="20" t="s">
        <v>121</v>
      </c>
    </row>
    <row r="489" s="14" customFormat="1">
      <c r="A489" s="14"/>
      <c r="B489" s="241"/>
      <c r="C489" s="242"/>
      <c r="D489" s="220" t="s">
        <v>182</v>
      </c>
      <c r="E489" s="243" t="s">
        <v>19</v>
      </c>
      <c r="F489" s="244" t="s">
        <v>573</v>
      </c>
      <c r="G489" s="242"/>
      <c r="H489" s="245">
        <v>23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1" t="s">
        <v>182</v>
      </c>
      <c r="AU489" s="251" t="s">
        <v>121</v>
      </c>
      <c r="AV489" s="14" t="s">
        <v>121</v>
      </c>
      <c r="AW489" s="14" t="s">
        <v>32</v>
      </c>
      <c r="AX489" s="14" t="s">
        <v>79</v>
      </c>
      <c r="AY489" s="251" t="s">
        <v>112</v>
      </c>
    </row>
    <row r="490" s="2" customFormat="1" ht="24.15" customHeight="1">
      <c r="A490" s="41"/>
      <c r="B490" s="42"/>
      <c r="C490" s="207" t="s">
        <v>488</v>
      </c>
      <c r="D490" s="207" t="s">
        <v>115</v>
      </c>
      <c r="E490" s="208" t="s">
        <v>574</v>
      </c>
      <c r="F490" s="209" t="s">
        <v>575</v>
      </c>
      <c r="G490" s="210" t="s">
        <v>178</v>
      </c>
      <c r="H490" s="211">
        <v>25.829999999999998</v>
      </c>
      <c r="I490" s="212"/>
      <c r="J490" s="213">
        <f>ROUND(I490*H490,2)</f>
        <v>0</v>
      </c>
      <c r="K490" s="209" t="s">
        <v>119</v>
      </c>
      <c r="L490" s="47"/>
      <c r="M490" s="214" t="s">
        <v>19</v>
      </c>
      <c r="N490" s="215" t="s">
        <v>43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0.029000000000000001</v>
      </c>
      <c r="T490" s="217">
        <f>S490*H490</f>
        <v>0.74907000000000001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8" t="s">
        <v>120</v>
      </c>
      <c r="AT490" s="218" t="s">
        <v>115</v>
      </c>
      <c r="AU490" s="218" t="s">
        <v>121</v>
      </c>
      <c r="AY490" s="20" t="s">
        <v>112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20" t="s">
        <v>121</v>
      </c>
      <c r="BK490" s="219">
        <f>ROUND(I490*H490,2)</f>
        <v>0</v>
      </c>
      <c r="BL490" s="20" t="s">
        <v>120</v>
      </c>
      <c r="BM490" s="218" t="s">
        <v>576</v>
      </c>
    </row>
    <row r="491" s="2" customFormat="1">
      <c r="A491" s="41"/>
      <c r="B491" s="42"/>
      <c r="C491" s="43"/>
      <c r="D491" s="220" t="s">
        <v>123</v>
      </c>
      <c r="E491" s="43"/>
      <c r="F491" s="221" t="s">
        <v>577</v>
      </c>
      <c r="G491" s="43"/>
      <c r="H491" s="43"/>
      <c r="I491" s="222"/>
      <c r="J491" s="43"/>
      <c r="K491" s="43"/>
      <c r="L491" s="47"/>
      <c r="M491" s="223"/>
      <c r="N491" s="224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123</v>
      </c>
      <c r="AU491" s="20" t="s">
        <v>121</v>
      </c>
    </row>
    <row r="492" s="2" customFormat="1">
      <c r="A492" s="41"/>
      <c r="B492" s="42"/>
      <c r="C492" s="43"/>
      <c r="D492" s="225" t="s">
        <v>124</v>
      </c>
      <c r="E492" s="43"/>
      <c r="F492" s="226" t="s">
        <v>578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124</v>
      </c>
      <c r="AU492" s="20" t="s">
        <v>121</v>
      </c>
    </row>
    <row r="493" s="14" customFormat="1">
      <c r="A493" s="14"/>
      <c r="B493" s="241"/>
      <c r="C493" s="242"/>
      <c r="D493" s="220" t="s">
        <v>182</v>
      </c>
      <c r="E493" s="243" t="s">
        <v>19</v>
      </c>
      <c r="F493" s="244" t="s">
        <v>579</v>
      </c>
      <c r="G493" s="242"/>
      <c r="H493" s="245">
        <v>25.829999999999998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1" t="s">
        <v>182</v>
      </c>
      <c r="AU493" s="251" t="s">
        <v>121</v>
      </c>
      <c r="AV493" s="14" t="s">
        <v>121</v>
      </c>
      <c r="AW493" s="14" t="s">
        <v>32</v>
      </c>
      <c r="AX493" s="14" t="s">
        <v>79</v>
      </c>
      <c r="AY493" s="251" t="s">
        <v>112</v>
      </c>
    </row>
    <row r="494" s="12" customFormat="1" ht="22.8" customHeight="1">
      <c r="A494" s="12"/>
      <c r="B494" s="191"/>
      <c r="C494" s="192"/>
      <c r="D494" s="193" t="s">
        <v>70</v>
      </c>
      <c r="E494" s="205" t="s">
        <v>580</v>
      </c>
      <c r="F494" s="205" t="s">
        <v>581</v>
      </c>
      <c r="G494" s="192"/>
      <c r="H494" s="192"/>
      <c r="I494" s="195"/>
      <c r="J494" s="206">
        <f>BK494</f>
        <v>0</v>
      </c>
      <c r="K494" s="192"/>
      <c r="L494" s="197"/>
      <c r="M494" s="198"/>
      <c r="N494" s="199"/>
      <c r="O494" s="199"/>
      <c r="P494" s="200">
        <f>SUM(P495:P550)</f>
        <v>0</v>
      </c>
      <c r="Q494" s="199"/>
      <c r="R494" s="200">
        <f>SUM(R495:R550)</f>
        <v>0</v>
      </c>
      <c r="S494" s="199"/>
      <c r="T494" s="201">
        <f>SUM(T495:T550)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2" t="s">
        <v>79</v>
      </c>
      <c r="AT494" s="203" t="s">
        <v>70</v>
      </c>
      <c r="AU494" s="203" t="s">
        <v>79</v>
      </c>
      <c r="AY494" s="202" t="s">
        <v>112</v>
      </c>
      <c r="BK494" s="204">
        <f>SUM(BK495:BK550)</f>
        <v>0</v>
      </c>
    </row>
    <row r="495" s="2" customFormat="1" ht="16.5" customHeight="1">
      <c r="A495" s="41"/>
      <c r="B495" s="42"/>
      <c r="C495" s="207" t="s">
        <v>582</v>
      </c>
      <c r="D495" s="207" t="s">
        <v>115</v>
      </c>
      <c r="E495" s="208" t="s">
        <v>583</v>
      </c>
      <c r="F495" s="209" t="s">
        <v>584</v>
      </c>
      <c r="G495" s="210" t="s">
        <v>178</v>
      </c>
      <c r="H495" s="211">
        <v>412.92000000000002</v>
      </c>
      <c r="I495" s="212"/>
      <c r="J495" s="213">
        <f>ROUND(I495*H495,2)</f>
        <v>0</v>
      </c>
      <c r="K495" s="209" t="s">
        <v>19</v>
      </c>
      <c r="L495" s="47"/>
      <c r="M495" s="214" t="s">
        <v>19</v>
      </c>
      <c r="N495" s="215" t="s">
        <v>43</v>
      </c>
      <c r="O495" s="87"/>
      <c r="P495" s="216">
        <f>O495*H495</f>
        <v>0</v>
      </c>
      <c r="Q495" s="216">
        <v>0</v>
      </c>
      <c r="R495" s="216">
        <f>Q495*H495</f>
        <v>0</v>
      </c>
      <c r="S495" s="216">
        <v>0</v>
      </c>
      <c r="T495" s="217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8" t="s">
        <v>120</v>
      </c>
      <c r="AT495" s="218" t="s">
        <v>115</v>
      </c>
      <c r="AU495" s="218" t="s">
        <v>121</v>
      </c>
      <c r="AY495" s="20" t="s">
        <v>112</v>
      </c>
      <c r="BE495" s="219">
        <f>IF(N495="základní",J495,0)</f>
        <v>0</v>
      </c>
      <c r="BF495" s="219">
        <f>IF(N495="snížená",J495,0)</f>
        <v>0</v>
      </c>
      <c r="BG495" s="219">
        <f>IF(N495="zákl. přenesená",J495,0)</f>
        <v>0</v>
      </c>
      <c r="BH495" s="219">
        <f>IF(N495="sníž. přenesená",J495,0)</f>
        <v>0</v>
      </c>
      <c r="BI495" s="219">
        <f>IF(N495="nulová",J495,0)</f>
        <v>0</v>
      </c>
      <c r="BJ495" s="20" t="s">
        <v>121</v>
      </c>
      <c r="BK495" s="219">
        <f>ROUND(I495*H495,2)</f>
        <v>0</v>
      </c>
      <c r="BL495" s="20" t="s">
        <v>120</v>
      </c>
      <c r="BM495" s="218" t="s">
        <v>585</v>
      </c>
    </row>
    <row r="496" s="2" customFormat="1">
      <c r="A496" s="41"/>
      <c r="B496" s="42"/>
      <c r="C496" s="43"/>
      <c r="D496" s="220" t="s">
        <v>123</v>
      </c>
      <c r="E496" s="43"/>
      <c r="F496" s="221" t="s">
        <v>584</v>
      </c>
      <c r="G496" s="43"/>
      <c r="H496" s="43"/>
      <c r="I496" s="222"/>
      <c r="J496" s="43"/>
      <c r="K496" s="43"/>
      <c r="L496" s="47"/>
      <c r="M496" s="223"/>
      <c r="N496" s="224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123</v>
      </c>
      <c r="AU496" s="20" t="s">
        <v>121</v>
      </c>
    </row>
    <row r="497" s="2" customFormat="1">
      <c r="A497" s="41"/>
      <c r="B497" s="42"/>
      <c r="C497" s="43"/>
      <c r="D497" s="220" t="s">
        <v>586</v>
      </c>
      <c r="E497" s="43"/>
      <c r="F497" s="284" t="s">
        <v>587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586</v>
      </c>
      <c r="AU497" s="20" t="s">
        <v>121</v>
      </c>
    </row>
    <row r="498" s="13" customFormat="1">
      <c r="A498" s="13"/>
      <c r="B498" s="231"/>
      <c r="C498" s="232"/>
      <c r="D498" s="220" t="s">
        <v>182</v>
      </c>
      <c r="E498" s="233" t="s">
        <v>19</v>
      </c>
      <c r="F498" s="234" t="s">
        <v>231</v>
      </c>
      <c r="G498" s="232"/>
      <c r="H498" s="233" t="s">
        <v>19</v>
      </c>
      <c r="I498" s="235"/>
      <c r="J498" s="232"/>
      <c r="K498" s="232"/>
      <c r="L498" s="236"/>
      <c r="M498" s="237"/>
      <c r="N498" s="238"/>
      <c r="O498" s="238"/>
      <c r="P498" s="238"/>
      <c r="Q498" s="238"/>
      <c r="R498" s="238"/>
      <c r="S498" s="238"/>
      <c r="T498" s="23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0" t="s">
        <v>182</v>
      </c>
      <c r="AU498" s="240" t="s">
        <v>121</v>
      </c>
      <c r="AV498" s="13" t="s">
        <v>79</v>
      </c>
      <c r="AW498" s="13" t="s">
        <v>32</v>
      </c>
      <c r="AX498" s="13" t="s">
        <v>71</v>
      </c>
      <c r="AY498" s="240" t="s">
        <v>112</v>
      </c>
    </row>
    <row r="499" s="14" customFormat="1">
      <c r="A499" s="14"/>
      <c r="B499" s="241"/>
      <c r="C499" s="242"/>
      <c r="D499" s="220" t="s">
        <v>182</v>
      </c>
      <c r="E499" s="243" t="s">
        <v>19</v>
      </c>
      <c r="F499" s="244" t="s">
        <v>588</v>
      </c>
      <c r="G499" s="242"/>
      <c r="H499" s="245">
        <v>260.39999999999998</v>
      </c>
      <c r="I499" s="246"/>
      <c r="J499" s="242"/>
      <c r="K499" s="242"/>
      <c r="L499" s="247"/>
      <c r="M499" s="248"/>
      <c r="N499" s="249"/>
      <c r="O499" s="249"/>
      <c r="P499" s="249"/>
      <c r="Q499" s="249"/>
      <c r="R499" s="249"/>
      <c r="S499" s="249"/>
      <c r="T499" s="25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1" t="s">
        <v>182</v>
      </c>
      <c r="AU499" s="251" t="s">
        <v>121</v>
      </c>
      <c r="AV499" s="14" t="s">
        <v>121</v>
      </c>
      <c r="AW499" s="14" t="s">
        <v>32</v>
      </c>
      <c r="AX499" s="14" t="s">
        <v>71</v>
      </c>
      <c r="AY499" s="251" t="s">
        <v>112</v>
      </c>
    </row>
    <row r="500" s="13" customFormat="1">
      <c r="A500" s="13"/>
      <c r="B500" s="231"/>
      <c r="C500" s="232"/>
      <c r="D500" s="220" t="s">
        <v>182</v>
      </c>
      <c r="E500" s="233" t="s">
        <v>19</v>
      </c>
      <c r="F500" s="234" t="s">
        <v>233</v>
      </c>
      <c r="G500" s="232"/>
      <c r="H500" s="233" t="s">
        <v>19</v>
      </c>
      <c r="I500" s="235"/>
      <c r="J500" s="232"/>
      <c r="K500" s="232"/>
      <c r="L500" s="236"/>
      <c r="M500" s="237"/>
      <c r="N500" s="238"/>
      <c r="O500" s="238"/>
      <c r="P500" s="238"/>
      <c r="Q500" s="238"/>
      <c r="R500" s="238"/>
      <c r="S500" s="238"/>
      <c r="T500" s="23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0" t="s">
        <v>182</v>
      </c>
      <c r="AU500" s="240" t="s">
        <v>121</v>
      </c>
      <c r="AV500" s="13" t="s">
        <v>79</v>
      </c>
      <c r="AW500" s="13" t="s">
        <v>32</v>
      </c>
      <c r="AX500" s="13" t="s">
        <v>71</v>
      </c>
      <c r="AY500" s="240" t="s">
        <v>112</v>
      </c>
    </row>
    <row r="501" s="14" customFormat="1">
      <c r="A501" s="14"/>
      <c r="B501" s="241"/>
      <c r="C501" s="242"/>
      <c r="D501" s="220" t="s">
        <v>182</v>
      </c>
      <c r="E501" s="243" t="s">
        <v>19</v>
      </c>
      <c r="F501" s="244" t="s">
        <v>589</v>
      </c>
      <c r="G501" s="242"/>
      <c r="H501" s="245">
        <v>152.52000000000001</v>
      </c>
      <c r="I501" s="246"/>
      <c r="J501" s="242"/>
      <c r="K501" s="242"/>
      <c r="L501" s="247"/>
      <c r="M501" s="248"/>
      <c r="N501" s="249"/>
      <c r="O501" s="249"/>
      <c r="P501" s="249"/>
      <c r="Q501" s="249"/>
      <c r="R501" s="249"/>
      <c r="S501" s="249"/>
      <c r="T501" s="25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1" t="s">
        <v>182</v>
      </c>
      <c r="AU501" s="251" t="s">
        <v>121</v>
      </c>
      <c r="AV501" s="14" t="s">
        <v>121</v>
      </c>
      <c r="AW501" s="14" t="s">
        <v>32</v>
      </c>
      <c r="AX501" s="14" t="s">
        <v>71</v>
      </c>
      <c r="AY501" s="251" t="s">
        <v>112</v>
      </c>
    </row>
    <row r="502" s="15" customFormat="1">
      <c r="A502" s="15"/>
      <c r="B502" s="252"/>
      <c r="C502" s="253"/>
      <c r="D502" s="220" t="s">
        <v>182</v>
      </c>
      <c r="E502" s="254" t="s">
        <v>19</v>
      </c>
      <c r="F502" s="255" t="s">
        <v>187</v>
      </c>
      <c r="G502" s="253"/>
      <c r="H502" s="256">
        <v>412.91999999999996</v>
      </c>
      <c r="I502" s="257"/>
      <c r="J502" s="253"/>
      <c r="K502" s="253"/>
      <c r="L502" s="258"/>
      <c r="M502" s="259"/>
      <c r="N502" s="260"/>
      <c r="O502" s="260"/>
      <c r="P502" s="260"/>
      <c r="Q502" s="260"/>
      <c r="R502" s="260"/>
      <c r="S502" s="260"/>
      <c r="T502" s="26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2" t="s">
        <v>182</v>
      </c>
      <c r="AU502" s="262" t="s">
        <v>121</v>
      </c>
      <c r="AV502" s="15" t="s">
        <v>120</v>
      </c>
      <c r="AW502" s="15" t="s">
        <v>32</v>
      </c>
      <c r="AX502" s="15" t="s">
        <v>79</v>
      </c>
      <c r="AY502" s="262" t="s">
        <v>112</v>
      </c>
    </row>
    <row r="503" s="2" customFormat="1" ht="24.15" customHeight="1">
      <c r="A503" s="41"/>
      <c r="B503" s="42"/>
      <c r="C503" s="207" t="s">
        <v>590</v>
      </c>
      <c r="D503" s="207" t="s">
        <v>115</v>
      </c>
      <c r="E503" s="208" t="s">
        <v>591</v>
      </c>
      <c r="F503" s="209" t="s">
        <v>592</v>
      </c>
      <c r="G503" s="210" t="s">
        <v>178</v>
      </c>
      <c r="H503" s="211">
        <v>412.92000000000002</v>
      </c>
      <c r="I503" s="212"/>
      <c r="J503" s="213">
        <f>ROUND(I503*H503,2)</f>
        <v>0</v>
      </c>
      <c r="K503" s="209" t="s">
        <v>19</v>
      </c>
      <c r="L503" s="47"/>
      <c r="M503" s="214" t="s">
        <v>19</v>
      </c>
      <c r="N503" s="215" t="s">
        <v>43</v>
      </c>
      <c r="O503" s="87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120</v>
      </c>
      <c r="AT503" s="218" t="s">
        <v>115</v>
      </c>
      <c r="AU503" s="218" t="s">
        <v>121</v>
      </c>
      <c r="AY503" s="20" t="s">
        <v>112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121</v>
      </c>
      <c r="BK503" s="219">
        <f>ROUND(I503*H503,2)</f>
        <v>0</v>
      </c>
      <c r="BL503" s="20" t="s">
        <v>120</v>
      </c>
      <c r="BM503" s="218" t="s">
        <v>593</v>
      </c>
    </row>
    <row r="504" s="2" customFormat="1">
      <c r="A504" s="41"/>
      <c r="B504" s="42"/>
      <c r="C504" s="43"/>
      <c r="D504" s="220" t="s">
        <v>123</v>
      </c>
      <c r="E504" s="43"/>
      <c r="F504" s="221" t="s">
        <v>592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123</v>
      </c>
      <c r="AU504" s="20" t="s">
        <v>121</v>
      </c>
    </row>
    <row r="505" s="2" customFormat="1">
      <c r="A505" s="41"/>
      <c r="B505" s="42"/>
      <c r="C505" s="43"/>
      <c r="D505" s="220" t="s">
        <v>586</v>
      </c>
      <c r="E505" s="43"/>
      <c r="F505" s="284" t="s">
        <v>587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586</v>
      </c>
      <c r="AU505" s="20" t="s">
        <v>121</v>
      </c>
    </row>
    <row r="506" s="13" customFormat="1">
      <c r="A506" s="13"/>
      <c r="B506" s="231"/>
      <c r="C506" s="232"/>
      <c r="D506" s="220" t="s">
        <v>182</v>
      </c>
      <c r="E506" s="233" t="s">
        <v>19</v>
      </c>
      <c r="F506" s="234" t="s">
        <v>231</v>
      </c>
      <c r="G506" s="232"/>
      <c r="H506" s="233" t="s">
        <v>19</v>
      </c>
      <c r="I506" s="235"/>
      <c r="J506" s="232"/>
      <c r="K506" s="232"/>
      <c r="L506" s="236"/>
      <c r="M506" s="237"/>
      <c r="N506" s="238"/>
      <c r="O506" s="238"/>
      <c r="P506" s="238"/>
      <c r="Q506" s="238"/>
      <c r="R506" s="238"/>
      <c r="S506" s="238"/>
      <c r="T506" s="23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0" t="s">
        <v>182</v>
      </c>
      <c r="AU506" s="240" t="s">
        <v>121</v>
      </c>
      <c r="AV506" s="13" t="s">
        <v>79</v>
      </c>
      <c r="AW506" s="13" t="s">
        <v>32</v>
      </c>
      <c r="AX506" s="13" t="s">
        <v>71</v>
      </c>
      <c r="AY506" s="240" t="s">
        <v>112</v>
      </c>
    </row>
    <row r="507" s="14" customFormat="1">
      <c r="A507" s="14"/>
      <c r="B507" s="241"/>
      <c r="C507" s="242"/>
      <c r="D507" s="220" t="s">
        <v>182</v>
      </c>
      <c r="E507" s="243" t="s">
        <v>19</v>
      </c>
      <c r="F507" s="244" t="s">
        <v>588</v>
      </c>
      <c r="G507" s="242"/>
      <c r="H507" s="245">
        <v>260.39999999999998</v>
      </c>
      <c r="I507" s="246"/>
      <c r="J507" s="242"/>
      <c r="K507" s="242"/>
      <c r="L507" s="247"/>
      <c r="M507" s="248"/>
      <c r="N507" s="249"/>
      <c r="O507" s="249"/>
      <c r="P507" s="249"/>
      <c r="Q507" s="249"/>
      <c r="R507" s="249"/>
      <c r="S507" s="249"/>
      <c r="T507" s="25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1" t="s">
        <v>182</v>
      </c>
      <c r="AU507" s="251" t="s">
        <v>121</v>
      </c>
      <c r="AV507" s="14" t="s">
        <v>121</v>
      </c>
      <c r="AW507" s="14" t="s">
        <v>32</v>
      </c>
      <c r="AX507" s="14" t="s">
        <v>71</v>
      </c>
      <c r="AY507" s="251" t="s">
        <v>112</v>
      </c>
    </row>
    <row r="508" s="13" customFormat="1">
      <c r="A508" s="13"/>
      <c r="B508" s="231"/>
      <c r="C508" s="232"/>
      <c r="D508" s="220" t="s">
        <v>182</v>
      </c>
      <c r="E508" s="233" t="s">
        <v>19</v>
      </c>
      <c r="F508" s="234" t="s">
        <v>233</v>
      </c>
      <c r="G508" s="232"/>
      <c r="H508" s="233" t="s">
        <v>19</v>
      </c>
      <c r="I508" s="235"/>
      <c r="J508" s="232"/>
      <c r="K508" s="232"/>
      <c r="L508" s="236"/>
      <c r="M508" s="237"/>
      <c r="N508" s="238"/>
      <c r="O508" s="238"/>
      <c r="P508" s="238"/>
      <c r="Q508" s="238"/>
      <c r="R508" s="238"/>
      <c r="S508" s="238"/>
      <c r="T508" s="23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0" t="s">
        <v>182</v>
      </c>
      <c r="AU508" s="240" t="s">
        <v>121</v>
      </c>
      <c r="AV508" s="13" t="s">
        <v>79</v>
      </c>
      <c r="AW508" s="13" t="s">
        <v>32</v>
      </c>
      <c r="AX508" s="13" t="s">
        <v>71</v>
      </c>
      <c r="AY508" s="240" t="s">
        <v>112</v>
      </c>
    </row>
    <row r="509" s="14" customFormat="1">
      <c r="A509" s="14"/>
      <c r="B509" s="241"/>
      <c r="C509" s="242"/>
      <c r="D509" s="220" t="s">
        <v>182</v>
      </c>
      <c r="E509" s="243" t="s">
        <v>19</v>
      </c>
      <c r="F509" s="244" t="s">
        <v>589</v>
      </c>
      <c r="G509" s="242"/>
      <c r="H509" s="245">
        <v>152.52000000000001</v>
      </c>
      <c r="I509" s="246"/>
      <c r="J509" s="242"/>
      <c r="K509" s="242"/>
      <c r="L509" s="247"/>
      <c r="M509" s="248"/>
      <c r="N509" s="249"/>
      <c r="O509" s="249"/>
      <c r="P509" s="249"/>
      <c r="Q509" s="249"/>
      <c r="R509" s="249"/>
      <c r="S509" s="249"/>
      <c r="T509" s="25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1" t="s">
        <v>182</v>
      </c>
      <c r="AU509" s="251" t="s">
        <v>121</v>
      </c>
      <c r="AV509" s="14" t="s">
        <v>121</v>
      </c>
      <c r="AW509" s="14" t="s">
        <v>32</v>
      </c>
      <c r="AX509" s="14" t="s">
        <v>71</v>
      </c>
      <c r="AY509" s="251" t="s">
        <v>112</v>
      </c>
    </row>
    <row r="510" s="15" customFormat="1">
      <c r="A510" s="15"/>
      <c r="B510" s="252"/>
      <c r="C510" s="253"/>
      <c r="D510" s="220" t="s">
        <v>182</v>
      </c>
      <c r="E510" s="254" t="s">
        <v>19</v>
      </c>
      <c r="F510" s="255" t="s">
        <v>187</v>
      </c>
      <c r="G510" s="253"/>
      <c r="H510" s="256">
        <v>412.91999999999996</v>
      </c>
      <c r="I510" s="257"/>
      <c r="J510" s="253"/>
      <c r="K510" s="253"/>
      <c r="L510" s="258"/>
      <c r="M510" s="259"/>
      <c r="N510" s="260"/>
      <c r="O510" s="260"/>
      <c r="P510" s="260"/>
      <c r="Q510" s="260"/>
      <c r="R510" s="260"/>
      <c r="S510" s="260"/>
      <c r="T510" s="261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2" t="s">
        <v>182</v>
      </c>
      <c r="AU510" s="262" t="s">
        <v>121</v>
      </c>
      <c r="AV510" s="15" t="s">
        <v>120</v>
      </c>
      <c r="AW510" s="15" t="s">
        <v>32</v>
      </c>
      <c r="AX510" s="15" t="s">
        <v>79</v>
      </c>
      <c r="AY510" s="262" t="s">
        <v>112</v>
      </c>
    </row>
    <row r="511" s="2" customFormat="1" ht="24.15" customHeight="1">
      <c r="A511" s="41"/>
      <c r="B511" s="42"/>
      <c r="C511" s="207" t="s">
        <v>594</v>
      </c>
      <c r="D511" s="207" t="s">
        <v>115</v>
      </c>
      <c r="E511" s="208" t="s">
        <v>595</v>
      </c>
      <c r="F511" s="209" t="s">
        <v>596</v>
      </c>
      <c r="G511" s="210" t="s">
        <v>178</v>
      </c>
      <c r="H511" s="211">
        <v>412.92000000000002</v>
      </c>
      <c r="I511" s="212"/>
      <c r="J511" s="213">
        <f>ROUND(I511*H511,2)</f>
        <v>0</v>
      </c>
      <c r="K511" s="209" t="s">
        <v>119</v>
      </c>
      <c r="L511" s="47"/>
      <c r="M511" s="214" t="s">
        <v>19</v>
      </c>
      <c r="N511" s="215" t="s">
        <v>43</v>
      </c>
      <c r="O511" s="87"/>
      <c r="P511" s="216">
        <f>O511*H511</f>
        <v>0</v>
      </c>
      <c r="Q511" s="216">
        <v>0</v>
      </c>
      <c r="R511" s="216">
        <f>Q511*H511</f>
        <v>0</v>
      </c>
      <c r="S511" s="216">
        <v>0</v>
      </c>
      <c r="T511" s="21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120</v>
      </c>
      <c r="AT511" s="218" t="s">
        <v>115</v>
      </c>
      <c r="AU511" s="218" t="s">
        <v>121</v>
      </c>
      <c r="AY511" s="20" t="s">
        <v>112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20" t="s">
        <v>121</v>
      </c>
      <c r="BK511" s="219">
        <f>ROUND(I511*H511,2)</f>
        <v>0</v>
      </c>
      <c r="BL511" s="20" t="s">
        <v>120</v>
      </c>
      <c r="BM511" s="218" t="s">
        <v>597</v>
      </c>
    </row>
    <row r="512" s="2" customFormat="1">
      <c r="A512" s="41"/>
      <c r="B512" s="42"/>
      <c r="C512" s="43"/>
      <c r="D512" s="220" t="s">
        <v>123</v>
      </c>
      <c r="E512" s="43"/>
      <c r="F512" s="221" t="s">
        <v>598</v>
      </c>
      <c r="G512" s="43"/>
      <c r="H512" s="43"/>
      <c r="I512" s="222"/>
      <c r="J512" s="43"/>
      <c r="K512" s="43"/>
      <c r="L512" s="47"/>
      <c r="M512" s="223"/>
      <c r="N512" s="22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123</v>
      </c>
      <c r="AU512" s="20" t="s">
        <v>121</v>
      </c>
    </row>
    <row r="513" s="2" customFormat="1">
      <c r="A513" s="41"/>
      <c r="B513" s="42"/>
      <c r="C513" s="43"/>
      <c r="D513" s="225" t="s">
        <v>124</v>
      </c>
      <c r="E513" s="43"/>
      <c r="F513" s="226" t="s">
        <v>599</v>
      </c>
      <c r="G513" s="43"/>
      <c r="H513" s="43"/>
      <c r="I513" s="222"/>
      <c r="J513" s="43"/>
      <c r="K513" s="43"/>
      <c r="L513" s="47"/>
      <c r="M513" s="223"/>
      <c r="N513" s="224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124</v>
      </c>
      <c r="AU513" s="20" t="s">
        <v>121</v>
      </c>
    </row>
    <row r="514" s="13" customFormat="1">
      <c r="A514" s="13"/>
      <c r="B514" s="231"/>
      <c r="C514" s="232"/>
      <c r="D514" s="220" t="s">
        <v>182</v>
      </c>
      <c r="E514" s="233" t="s">
        <v>19</v>
      </c>
      <c r="F514" s="234" t="s">
        <v>231</v>
      </c>
      <c r="G514" s="232"/>
      <c r="H514" s="233" t="s">
        <v>19</v>
      </c>
      <c r="I514" s="235"/>
      <c r="J514" s="232"/>
      <c r="K514" s="232"/>
      <c r="L514" s="236"/>
      <c r="M514" s="237"/>
      <c r="N514" s="238"/>
      <c r="O514" s="238"/>
      <c r="P514" s="238"/>
      <c r="Q514" s="238"/>
      <c r="R514" s="238"/>
      <c r="S514" s="238"/>
      <c r="T514" s="23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0" t="s">
        <v>182</v>
      </c>
      <c r="AU514" s="240" t="s">
        <v>121</v>
      </c>
      <c r="AV514" s="13" t="s">
        <v>79</v>
      </c>
      <c r="AW514" s="13" t="s">
        <v>32</v>
      </c>
      <c r="AX514" s="13" t="s">
        <v>71</v>
      </c>
      <c r="AY514" s="240" t="s">
        <v>112</v>
      </c>
    </row>
    <row r="515" s="14" customFormat="1">
      <c r="A515" s="14"/>
      <c r="B515" s="241"/>
      <c r="C515" s="242"/>
      <c r="D515" s="220" t="s">
        <v>182</v>
      </c>
      <c r="E515" s="243" t="s">
        <v>19</v>
      </c>
      <c r="F515" s="244" t="s">
        <v>588</v>
      </c>
      <c r="G515" s="242"/>
      <c r="H515" s="245">
        <v>260.39999999999998</v>
      </c>
      <c r="I515" s="246"/>
      <c r="J515" s="242"/>
      <c r="K515" s="242"/>
      <c r="L515" s="247"/>
      <c r="M515" s="248"/>
      <c r="N515" s="249"/>
      <c r="O515" s="249"/>
      <c r="P515" s="249"/>
      <c r="Q515" s="249"/>
      <c r="R515" s="249"/>
      <c r="S515" s="249"/>
      <c r="T515" s="25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1" t="s">
        <v>182</v>
      </c>
      <c r="AU515" s="251" t="s">
        <v>121</v>
      </c>
      <c r="AV515" s="14" t="s">
        <v>121</v>
      </c>
      <c r="AW515" s="14" t="s">
        <v>32</v>
      </c>
      <c r="AX515" s="14" t="s">
        <v>71</v>
      </c>
      <c r="AY515" s="251" t="s">
        <v>112</v>
      </c>
    </row>
    <row r="516" s="13" customFormat="1">
      <c r="A516" s="13"/>
      <c r="B516" s="231"/>
      <c r="C516" s="232"/>
      <c r="D516" s="220" t="s">
        <v>182</v>
      </c>
      <c r="E516" s="233" t="s">
        <v>19</v>
      </c>
      <c r="F516" s="234" t="s">
        <v>233</v>
      </c>
      <c r="G516" s="232"/>
      <c r="H516" s="233" t="s">
        <v>19</v>
      </c>
      <c r="I516" s="235"/>
      <c r="J516" s="232"/>
      <c r="K516" s="232"/>
      <c r="L516" s="236"/>
      <c r="M516" s="237"/>
      <c r="N516" s="238"/>
      <c r="O516" s="238"/>
      <c r="P516" s="238"/>
      <c r="Q516" s="238"/>
      <c r="R516" s="238"/>
      <c r="S516" s="238"/>
      <c r="T516" s="23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0" t="s">
        <v>182</v>
      </c>
      <c r="AU516" s="240" t="s">
        <v>121</v>
      </c>
      <c r="AV516" s="13" t="s">
        <v>79</v>
      </c>
      <c r="AW516" s="13" t="s">
        <v>32</v>
      </c>
      <c r="AX516" s="13" t="s">
        <v>71</v>
      </c>
      <c r="AY516" s="240" t="s">
        <v>112</v>
      </c>
    </row>
    <row r="517" s="14" customFormat="1">
      <c r="A517" s="14"/>
      <c r="B517" s="241"/>
      <c r="C517" s="242"/>
      <c r="D517" s="220" t="s">
        <v>182</v>
      </c>
      <c r="E517" s="243" t="s">
        <v>19</v>
      </c>
      <c r="F517" s="244" t="s">
        <v>589</v>
      </c>
      <c r="G517" s="242"/>
      <c r="H517" s="245">
        <v>152.52000000000001</v>
      </c>
      <c r="I517" s="246"/>
      <c r="J517" s="242"/>
      <c r="K517" s="242"/>
      <c r="L517" s="247"/>
      <c r="M517" s="248"/>
      <c r="N517" s="249"/>
      <c r="O517" s="249"/>
      <c r="P517" s="249"/>
      <c r="Q517" s="249"/>
      <c r="R517" s="249"/>
      <c r="S517" s="249"/>
      <c r="T517" s="25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1" t="s">
        <v>182</v>
      </c>
      <c r="AU517" s="251" t="s">
        <v>121</v>
      </c>
      <c r="AV517" s="14" t="s">
        <v>121</v>
      </c>
      <c r="AW517" s="14" t="s">
        <v>32</v>
      </c>
      <c r="AX517" s="14" t="s">
        <v>71</v>
      </c>
      <c r="AY517" s="251" t="s">
        <v>112</v>
      </c>
    </row>
    <row r="518" s="15" customFormat="1">
      <c r="A518" s="15"/>
      <c r="B518" s="252"/>
      <c r="C518" s="253"/>
      <c r="D518" s="220" t="s">
        <v>182</v>
      </c>
      <c r="E518" s="254" t="s">
        <v>19</v>
      </c>
      <c r="F518" s="255" t="s">
        <v>187</v>
      </c>
      <c r="G518" s="253"/>
      <c r="H518" s="256">
        <v>412.91999999999996</v>
      </c>
      <c r="I518" s="257"/>
      <c r="J518" s="253"/>
      <c r="K518" s="253"/>
      <c r="L518" s="258"/>
      <c r="M518" s="259"/>
      <c r="N518" s="260"/>
      <c r="O518" s="260"/>
      <c r="P518" s="260"/>
      <c r="Q518" s="260"/>
      <c r="R518" s="260"/>
      <c r="S518" s="260"/>
      <c r="T518" s="261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2" t="s">
        <v>182</v>
      </c>
      <c r="AU518" s="262" t="s">
        <v>121</v>
      </c>
      <c r="AV518" s="15" t="s">
        <v>120</v>
      </c>
      <c r="AW518" s="15" t="s">
        <v>32</v>
      </c>
      <c r="AX518" s="15" t="s">
        <v>79</v>
      </c>
      <c r="AY518" s="262" t="s">
        <v>112</v>
      </c>
    </row>
    <row r="519" s="2" customFormat="1" ht="24.15" customHeight="1">
      <c r="A519" s="41"/>
      <c r="B519" s="42"/>
      <c r="C519" s="207" t="s">
        <v>600</v>
      </c>
      <c r="D519" s="207" t="s">
        <v>115</v>
      </c>
      <c r="E519" s="208" t="s">
        <v>601</v>
      </c>
      <c r="F519" s="209" t="s">
        <v>602</v>
      </c>
      <c r="G519" s="210" t="s">
        <v>178</v>
      </c>
      <c r="H519" s="211">
        <v>24775.200000000001</v>
      </c>
      <c r="I519" s="212"/>
      <c r="J519" s="213">
        <f>ROUND(I519*H519,2)</f>
        <v>0</v>
      </c>
      <c r="K519" s="209" t="s">
        <v>119</v>
      </c>
      <c r="L519" s="47"/>
      <c r="M519" s="214" t="s">
        <v>19</v>
      </c>
      <c r="N519" s="215" t="s">
        <v>43</v>
      </c>
      <c r="O519" s="87"/>
      <c r="P519" s="216">
        <f>O519*H519</f>
        <v>0</v>
      </c>
      <c r="Q519" s="216">
        <v>0</v>
      </c>
      <c r="R519" s="216">
        <f>Q519*H519</f>
        <v>0</v>
      </c>
      <c r="S519" s="216">
        <v>0</v>
      </c>
      <c r="T519" s="217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8" t="s">
        <v>120</v>
      </c>
      <c r="AT519" s="218" t="s">
        <v>115</v>
      </c>
      <c r="AU519" s="218" t="s">
        <v>121</v>
      </c>
      <c r="AY519" s="20" t="s">
        <v>112</v>
      </c>
      <c r="BE519" s="219">
        <f>IF(N519="základní",J519,0)</f>
        <v>0</v>
      </c>
      <c r="BF519" s="219">
        <f>IF(N519="snížená",J519,0)</f>
        <v>0</v>
      </c>
      <c r="BG519" s="219">
        <f>IF(N519="zákl. přenesená",J519,0)</f>
        <v>0</v>
      </c>
      <c r="BH519" s="219">
        <f>IF(N519="sníž. přenesená",J519,0)</f>
        <v>0</v>
      </c>
      <c r="BI519" s="219">
        <f>IF(N519="nulová",J519,0)</f>
        <v>0</v>
      </c>
      <c r="BJ519" s="20" t="s">
        <v>121</v>
      </c>
      <c r="BK519" s="219">
        <f>ROUND(I519*H519,2)</f>
        <v>0</v>
      </c>
      <c r="BL519" s="20" t="s">
        <v>120</v>
      </c>
      <c r="BM519" s="218" t="s">
        <v>603</v>
      </c>
    </row>
    <row r="520" s="2" customFormat="1">
      <c r="A520" s="41"/>
      <c r="B520" s="42"/>
      <c r="C520" s="43"/>
      <c r="D520" s="220" t="s">
        <v>123</v>
      </c>
      <c r="E520" s="43"/>
      <c r="F520" s="221" t="s">
        <v>604</v>
      </c>
      <c r="G520" s="43"/>
      <c r="H520" s="43"/>
      <c r="I520" s="222"/>
      <c r="J520" s="43"/>
      <c r="K520" s="43"/>
      <c r="L520" s="47"/>
      <c r="M520" s="223"/>
      <c r="N520" s="22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123</v>
      </c>
      <c r="AU520" s="20" t="s">
        <v>121</v>
      </c>
    </row>
    <row r="521" s="2" customFormat="1">
      <c r="A521" s="41"/>
      <c r="B521" s="42"/>
      <c r="C521" s="43"/>
      <c r="D521" s="225" t="s">
        <v>124</v>
      </c>
      <c r="E521" s="43"/>
      <c r="F521" s="226" t="s">
        <v>605</v>
      </c>
      <c r="G521" s="43"/>
      <c r="H521" s="43"/>
      <c r="I521" s="222"/>
      <c r="J521" s="43"/>
      <c r="K521" s="43"/>
      <c r="L521" s="47"/>
      <c r="M521" s="223"/>
      <c r="N521" s="22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124</v>
      </c>
      <c r="AU521" s="20" t="s">
        <v>121</v>
      </c>
    </row>
    <row r="522" s="14" customFormat="1">
      <c r="A522" s="14"/>
      <c r="B522" s="241"/>
      <c r="C522" s="242"/>
      <c r="D522" s="220" t="s">
        <v>182</v>
      </c>
      <c r="E522" s="243" t="s">
        <v>19</v>
      </c>
      <c r="F522" s="244" t="s">
        <v>606</v>
      </c>
      <c r="G522" s="242"/>
      <c r="H522" s="245">
        <v>24775.200000000001</v>
      </c>
      <c r="I522" s="246"/>
      <c r="J522" s="242"/>
      <c r="K522" s="242"/>
      <c r="L522" s="247"/>
      <c r="M522" s="248"/>
      <c r="N522" s="249"/>
      <c r="O522" s="249"/>
      <c r="P522" s="249"/>
      <c r="Q522" s="249"/>
      <c r="R522" s="249"/>
      <c r="S522" s="249"/>
      <c r="T522" s="25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1" t="s">
        <v>182</v>
      </c>
      <c r="AU522" s="251" t="s">
        <v>121</v>
      </c>
      <c r="AV522" s="14" t="s">
        <v>121</v>
      </c>
      <c r="AW522" s="14" t="s">
        <v>32</v>
      </c>
      <c r="AX522" s="14" t="s">
        <v>79</v>
      </c>
      <c r="AY522" s="251" t="s">
        <v>112</v>
      </c>
    </row>
    <row r="523" s="2" customFormat="1" ht="24.15" customHeight="1">
      <c r="A523" s="41"/>
      <c r="B523" s="42"/>
      <c r="C523" s="207" t="s">
        <v>607</v>
      </c>
      <c r="D523" s="207" t="s">
        <v>115</v>
      </c>
      <c r="E523" s="208" t="s">
        <v>608</v>
      </c>
      <c r="F523" s="209" t="s">
        <v>609</v>
      </c>
      <c r="G523" s="210" t="s">
        <v>178</v>
      </c>
      <c r="H523" s="211">
        <v>412.92000000000002</v>
      </c>
      <c r="I523" s="212"/>
      <c r="J523" s="213">
        <f>ROUND(I523*H523,2)</f>
        <v>0</v>
      </c>
      <c r="K523" s="209" t="s">
        <v>119</v>
      </c>
      <c r="L523" s="47"/>
      <c r="M523" s="214" t="s">
        <v>19</v>
      </c>
      <c r="N523" s="215" t="s">
        <v>43</v>
      </c>
      <c r="O523" s="87"/>
      <c r="P523" s="216">
        <f>O523*H523</f>
        <v>0</v>
      </c>
      <c r="Q523" s="216">
        <v>0</v>
      </c>
      <c r="R523" s="216">
        <f>Q523*H523</f>
        <v>0</v>
      </c>
      <c r="S523" s="216">
        <v>0</v>
      </c>
      <c r="T523" s="217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18" t="s">
        <v>120</v>
      </c>
      <c r="AT523" s="218" t="s">
        <v>115</v>
      </c>
      <c r="AU523" s="218" t="s">
        <v>121</v>
      </c>
      <c r="AY523" s="20" t="s">
        <v>112</v>
      </c>
      <c r="BE523" s="219">
        <f>IF(N523="základní",J523,0)</f>
        <v>0</v>
      </c>
      <c r="BF523" s="219">
        <f>IF(N523="snížená",J523,0)</f>
        <v>0</v>
      </c>
      <c r="BG523" s="219">
        <f>IF(N523="zákl. přenesená",J523,0)</f>
        <v>0</v>
      </c>
      <c r="BH523" s="219">
        <f>IF(N523="sníž. přenesená",J523,0)</f>
        <v>0</v>
      </c>
      <c r="BI523" s="219">
        <f>IF(N523="nulová",J523,0)</f>
        <v>0</v>
      </c>
      <c r="BJ523" s="20" t="s">
        <v>121</v>
      </c>
      <c r="BK523" s="219">
        <f>ROUND(I523*H523,2)</f>
        <v>0</v>
      </c>
      <c r="BL523" s="20" t="s">
        <v>120</v>
      </c>
      <c r="BM523" s="218" t="s">
        <v>610</v>
      </c>
    </row>
    <row r="524" s="2" customFormat="1">
      <c r="A524" s="41"/>
      <c r="B524" s="42"/>
      <c r="C524" s="43"/>
      <c r="D524" s="220" t="s">
        <v>123</v>
      </c>
      <c r="E524" s="43"/>
      <c r="F524" s="221" t="s">
        <v>611</v>
      </c>
      <c r="G524" s="43"/>
      <c r="H524" s="43"/>
      <c r="I524" s="222"/>
      <c r="J524" s="43"/>
      <c r="K524" s="43"/>
      <c r="L524" s="47"/>
      <c r="M524" s="223"/>
      <c r="N524" s="224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123</v>
      </c>
      <c r="AU524" s="20" t="s">
        <v>121</v>
      </c>
    </row>
    <row r="525" s="2" customFormat="1">
      <c r="A525" s="41"/>
      <c r="B525" s="42"/>
      <c r="C525" s="43"/>
      <c r="D525" s="225" t="s">
        <v>124</v>
      </c>
      <c r="E525" s="43"/>
      <c r="F525" s="226" t="s">
        <v>612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124</v>
      </c>
      <c r="AU525" s="20" t="s">
        <v>121</v>
      </c>
    </row>
    <row r="526" s="13" customFormat="1">
      <c r="A526" s="13"/>
      <c r="B526" s="231"/>
      <c r="C526" s="232"/>
      <c r="D526" s="220" t="s">
        <v>182</v>
      </c>
      <c r="E526" s="233" t="s">
        <v>19</v>
      </c>
      <c r="F526" s="234" t="s">
        <v>231</v>
      </c>
      <c r="G526" s="232"/>
      <c r="H526" s="233" t="s">
        <v>19</v>
      </c>
      <c r="I526" s="235"/>
      <c r="J526" s="232"/>
      <c r="K526" s="232"/>
      <c r="L526" s="236"/>
      <c r="M526" s="237"/>
      <c r="N526" s="238"/>
      <c r="O526" s="238"/>
      <c r="P526" s="238"/>
      <c r="Q526" s="238"/>
      <c r="R526" s="238"/>
      <c r="S526" s="238"/>
      <c r="T526" s="23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0" t="s">
        <v>182</v>
      </c>
      <c r="AU526" s="240" t="s">
        <v>121</v>
      </c>
      <c r="AV526" s="13" t="s">
        <v>79</v>
      </c>
      <c r="AW526" s="13" t="s">
        <v>32</v>
      </c>
      <c r="AX526" s="13" t="s">
        <v>71</v>
      </c>
      <c r="AY526" s="240" t="s">
        <v>112</v>
      </c>
    </row>
    <row r="527" s="14" customFormat="1">
      <c r="A527" s="14"/>
      <c r="B527" s="241"/>
      <c r="C527" s="242"/>
      <c r="D527" s="220" t="s">
        <v>182</v>
      </c>
      <c r="E527" s="243" t="s">
        <v>19</v>
      </c>
      <c r="F527" s="244" t="s">
        <v>588</v>
      </c>
      <c r="G527" s="242"/>
      <c r="H527" s="245">
        <v>260.39999999999998</v>
      </c>
      <c r="I527" s="246"/>
      <c r="J527" s="242"/>
      <c r="K527" s="242"/>
      <c r="L527" s="247"/>
      <c r="M527" s="248"/>
      <c r="N527" s="249"/>
      <c r="O527" s="249"/>
      <c r="P527" s="249"/>
      <c r="Q527" s="249"/>
      <c r="R527" s="249"/>
      <c r="S527" s="249"/>
      <c r="T527" s="25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1" t="s">
        <v>182</v>
      </c>
      <c r="AU527" s="251" t="s">
        <v>121</v>
      </c>
      <c r="AV527" s="14" t="s">
        <v>121</v>
      </c>
      <c r="AW527" s="14" t="s">
        <v>32</v>
      </c>
      <c r="AX527" s="14" t="s">
        <v>71</v>
      </c>
      <c r="AY527" s="251" t="s">
        <v>112</v>
      </c>
    </row>
    <row r="528" s="13" customFormat="1">
      <c r="A528" s="13"/>
      <c r="B528" s="231"/>
      <c r="C528" s="232"/>
      <c r="D528" s="220" t="s">
        <v>182</v>
      </c>
      <c r="E528" s="233" t="s">
        <v>19</v>
      </c>
      <c r="F528" s="234" t="s">
        <v>233</v>
      </c>
      <c r="G528" s="232"/>
      <c r="H528" s="233" t="s">
        <v>19</v>
      </c>
      <c r="I528" s="235"/>
      <c r="J528" s="232"/>
      <c r="K528" s="232"/>
      <c r="L528" s="236"/>
      <c r="M528" s="237"/>
      <c r="N528" s="238"/>
      <c r="O528" s="238"/>
      <c r="P528" s="238"/>
      <c r="Q528" s="238"/>
      <c r="R528" s="238"/>
      <c r="S528" s="238"/>
      <c r="T528" s="23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0" t="s">
        <v>182</v>
      </c>
      <c r="AU528" s="240" t="s">
        <v>121</v>
      </c>
      <c r="AV528" s="13" t="s">
        <v>79</v>
      </c>
      <c r="AW528" s="13" t="s">
        <v>32</v>
      </c>
      <c r="AX528" s="13" t="s">
        <v>71</v>
      </c>
      <c r="AY528" s="240" t="s">
        <v>112</v>
      </c>
    </row>
    <row r="529" s="14" customFormat="1">
      <c r="A529" s="14"/>
      <c r="B529" s="241"/>
      <c r="C529" s="242"/>
      <c r="D529" s="220" t="s">
        <v>182</v>
      </c>
      <c r="E529" s="243" t="s">
        <v>19</v>
      </c>
      <c r="F529" s="244" t="s">
        <v>589</v>
      </c>
      <c r="G529" s="242"/>
      <c r="H529" s="245">
        <v>152.52000000000001</v>
      </c>
      <c r="I529" s="246"/>
      <c r="J529" s="242"/>
      <c r="K529" s="242"/>
      <c r="L529" s="247"/>
      <c r="M529" s="248"/>
      <c r="N529" s="249"/>
      <c r="O529" s="249"/>
      <c r="P529" s="249"/>
      <c r="Q529" s="249"/>
      <c r="R529" s="249"/>
      <c r="S529" s="249"/>
      <c r="T529" s="25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1" t="s">
        <v>182</v>
      </c>
      <c r="AU529" s="251" t="s">
        <v>121</v>
      </c>
      <c r="AV529" s="14" t="s">
        <v>121</v>
      </c>
      <c r="AW529" s="14" t="s">
        <v>32</v>
      </c>
      <c r="AX529" s="14" t="s">
        <v>71</v>
      </c>
      <c r="AY529" s="251" t="s">
        <v>112</v>
      </c>
    </row>
    <row r="530" s="15" customFormat="1">
      <c r="A530" s="15"/>
      <c r="B530" s="252"/>
      <c r="C530" s="253"/>
      <c r="D530" s="220" t="s">
        <v>182</v>
      </c>
      <c r="E530" s="254" t="s">
        <v>19</v>
      </c>
      <c r="F530" s="255" t="s">
        <v>187</v>
      </c>
      <c r="G530" s="253"/>
      <c r="H530" s="256">
        <v>412.91999999999996</v>
      </c>
      <c r="I530" s="257"/>
      <c r="J530" s="253"/>
      <c r="K530" s="253"/>
      <c r="L530" s="258"/>
      <c r="M530" s="259"/>
      <c r="N530" s="260"/>
      <c r="O530" s="260"/>
      <c r="P530" s="260"/>
      <c r="Q530" s="260"/>
      <c r="R530" s="260"/>
      <c r="S530" s="260"/>
      <c r="T530" s="261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2" t="s">
        <v>182</v>
      </c>
      <c r="AU530" s="262" t="s">
        <v>121</v>
      </c>
      <c r="AV530" s="15" t="s">
        <v>120</v>
      </c>
      <c r="AW530" s="15" t="s">
        <v>32</v>
      </c>
      <c r="AX530" s="15" t="s">
        <v>79</v>
      </c>
      <c r="AY530" s="262" t="s">
        <v>112</v>
      </c>
    </row>
    <row r="531" s="2" customFormat="1" ht="16.5" customHeight="1">
      <c r="A531" s="41"/>
      <c r="B531" s="42"/>
      <c r="C531" s="207" t="s">
        <v>613</v>
      </c>
      <c r="D531" s="207" t="s">
        <v>115</v>
      </c>
      <c r="E531" s="208" t="s">
        <v>614</v>
      </c>
      <c r="F531" s="209" t="s">
        <v>615</v>
      </c>
      <c r="G531" s="210" t="s">
        <v>178</v>
      </c>
      <c r="H531" s="211">
        <v>412.92000000000002</v>
      </c>
      <c r="I531" s="212"/>
      <c r="J531" s="213">
        <f>ROUND(I531*H531,2)</f>
        <v>0</v>
      </c>
      <c r="K531" s="209" t="s">
        <v>119</v>
      </c>
      <c r="L531" s="47"/>
      <c r="M531" s="214" t="s">
        <v>19</v>
      </c>
      <c r="N531" s="215" t="s">
        <v>43</v>
      </c>
      <c r="O531" s="87"/>
      <c r="P531" s="216">
        <f>O531*H531</f>
        <v>0</v>
      </c>
      <c r="Q531" s="216">
        <v>0</v>
      </c>
      <c r="R531" s="216">
        <f>Q531*H531</f>
        <v>0</v>
      </c>
      <c r="S531" s="216">
        <v>0</v>
      </c>
      <c r="T531" s="21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8" t="s">
        <v>120</v>
      </c>
      <c r="AT531" s="218" t="s">
        <v>115</v>
      </c>
      <c r="AU531" s="218" t="s">
        <v>121</v>
      </c>
      <c r="AY531" s="20" t="s">
        <v>112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20" t="s">
        <v>121</v>
      </c>
      <c r="BK531" s="219">
        <f>ROUND(I531*H531,2)</f>
        <v>0</v>
      </c>
      <c r="BL531" s="20" t="s">
        <v>120</v>
      </c>
      <c r="BM531" s="218" t="s">
        <v>616</v>
      </c>
    </row>
    <row r="532" s="2" customFormat="1">
      <c r="A532" s="41"/>
      <c r="B532" s="42"/>
      <c r="C532" s="43"/>
      <c r="D532" s="220" t="s">
        <v>123</v>
      </c>
      <c r="E532" s="43"/>
      <c r="F532" s="221" t="s">
        <v>617</v>
      </c>
      <c r="G532" s="43"/>
      <c r="H532" s="43"/>
      <c r="I532" s="222"/>
      <c r="J532" s="43"/>
      <c r="K532" s="43"/>
      <c r="L532" s="47"/>
      <c r="M532" s="223"/>
      <c r="N532" s="224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123</v>
      </c>
      <c r="AU532" s="20" t="s">
        <v>121</v>
      </c>
    </row>
    <row r="533" s="2" customFormat="1">
      <c r="A533" s="41"/>
      <c r="B533" s="42"/>
      <c r="C533" s="43"/>
      <c r="D533" s="225" t="s">
        <v>124</v>
      </c>
      <c r="E533" s="43"/>
      <c r="F533" s="226" t="s">
        <v>618</v>
      </c>
      <c r="G533" s="43"/>
      <c r="H533" s="43"/>
      <c r="I533" s="222"/>
      <c r="J533" s="43"/>
      <c r="K533" s="43"/>
      <c r="L533" s="47"/>
      <c r="M533" s="223"/>
      <c r="N533" s="22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124</v>
      </c>
      <c r="AU533" s="20" t="s">
        <v>121</v>
      </c>
    </row>
    <row r="534" s="13" customFormat="1">
      <c r="A534" s="13"/>
      <c r="B534" s="231"/>
      <c r="C534" s="232"/>
      <c r="D534" s="220" t="s">
        <v>182</v>
      </c>
      <c r="E534" s="233" t="s">
        <v>19</v>
      </c>
      <c r="F534" s="234" t="s">
        <v>231</v>
      </c>
      <c r="G534" s="232"/>
      <c r="H534" s="233" t="s">
        <v>19</v>
      </c>
      <c r="I534" s="235"/>
      <c r="J534" s="232"/>
      <c r="K534" s="232"/>
      <c r="L534" s="236"/>
      <c r="M534" s="237"/>
      <c r="N534" s="238"/>
      <c r="O534" s="238"/>
      <c r="P534" s="238"/>
      <c r="Q534" s="238"/>
      <c r="R534" s="238"/>
      <c r="S534" s="238"/>
      <c r="T534" s="23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0" t="s">
        <v>182</v>
      </c>
      <c r="AU534" s="240" t="s">
        <v>121</v>
      </c>
      <c r="AV534" s="13" t="s">
        <v>79</v>
      </c>
      <c r="AW534" s="13" t="s">
        <v>32</v>
      </c>
      <c r="AX534" s="13" t="s">
        <v>71</v>
      </c>
      <c r="AY534" s="240" t="s">
        <v>112</v>
      </c>
    </row>
    <row r="535" s="14" customFormat="1">
      <c r="A535" s="14"/>
      <c r="B535" s="241"/>
      <c r="C535" s="242"/>
      <c r="D535" s="220" t="s">
        <v>182</v>
      </c>
      <c r="E535" s="243" t="s">
        <v>19</v>
      </c>
      <c r="F535" s="244" t="s">
        <v>588</v>
      </c>
      <c r="G535" s="242"/>
      <c r="H535" s="245">
        <v>260.39999999999998</v>
      </c>
      <c r="I535" s="246"/>
      <c r="J535" s="242"/>
      <c r="K535" s="242"/>
      <c r="L535" s="247"/>
      <c r="M535" s="248"/>
      <c r="N535" s="249"/>
      <c r="O535" s="249"/>
      <c r="P535" s="249"/>
      <c r="Q535" s="249"/>
      <c r="R535" s="249"/>
      <c r="S535" s="249"/>
      <c r="T535" s="25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1" t="s">
        <v>182</v>
      </c>
      <c r="AU535" s="251" t="s">
        <v>121</v>
      </c>
      <c r="AV535" s="14" t="s">
        <v>121</v>
      </c>
      <c r="AW535" s="14" t="s">
        <v>32</v>
      </c>
      <c r="AX535" s="14" t="s">
        <v>71</v>
      </c>
      <c r="AY535" s="251" t="s">
        <v>112</v>
      </c>
    </row>
    <row r="536" s="13" customFormat="1">
      <c r="A536" s="13"/>
      <c r="B536" s="231"/>
      <c r="C536" s="232"/>
      <c r="D536" s="220" t="s">
        <v>182</v>
      </c>
      <c r="E536" s="233" t="s">
        <v>19</v>
      </c>
      <c r="F536" s="234" t="s">
        <v>233</v>
      </c>
      <c r="G536" s="232"/>
      <c r="H536" s="233" t="s">
        <v>19</v>
      </c>
      <c r="I536" s="235"/>
      <c r="J536" s="232"/>
      <c r="K536" s="232"/>
      <c r="L536" s="236"/>
      <c r="M536" s="237"/>
      <c r="N536" s="238"/>
      <c r="O536" s="238"/>
      <c r="P536" s="238"/>
      <c r="Q536" s="238"/>
      <c r="R536" s="238"/>
      <c r="S536" s="238"/>
      <c r="T536" s="23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0" t="s">
        <v>182</v>
      </c>
      <c r="AU536" s="240" t="s">
        <v>121</v>
      </c>
      <c r="AV536" s="13" t="s">
        <v>79</v>
      </c>
      <c r="AW536" s="13" t="s">
        <v>32</v>
      </c>
      <c r="AX536" s="13" t="s">
        <v>71</v>
      </c>
      <c r="AY536" s="240" t="s">
        <v>112</v>
      </c>
    </row>
    <row r="537" s="14" customFormat="1">
      <c r="A537" s="14"/>
      <c r="B537" s="241"/>
      <c r="C537" s="242"/>
      <c r="D537" s="220" t="s">
        <v>182</v>
      </c>
      <c r="E537" s="243" t="s">
        <v>19</v>
      </c>
      <c r="F537" s="244" t="s">
        <v>589</v>
      </c>
      <c r="G537" s="242"/>
      <c r="H537" s="245">
        <v>152.52000000000001</v>
      </c>
      <c r="I537" s="246"/>
      <c r="J537" s="242"/>
      <c r="K537" s="242"/>
      <c r="L537" s="247"/>
      <c r="M537" s="248"/>
      <c r="N537" s="249"/>
      <c r="O537" s="249"/>
      <c r="P537" s="249"/>
      <c r="Q537" s="249"/>
      <c r="R537" s="249"/>
      <c r="S537" s="249"/>
      <c r="T537" s="25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1" t="s">
        <v>182</v>
      </c>
      <c r="AU537" s="251" t="s">
        <v>121</v>
      </c>
      <c r="AV537" s="14" t="s">
        <v>121</v>
      </c>
      <c r="AW537" s="14" t="s">
        <v>32</v>
      </c>
      <c r="AX537" s="14" t="s">
        <v>71</v>
      </c>
      <c r="AY537" s="251" t="s">
        <v>112</v>
      </c>
    </row>
    <row r="538" s="15" customFormat="1">
      <c r="A538" s="15"/>
      <c r="B538" s="252"/>
      <c r="C538" s="253"/>
      <c r="D538" s="220" t="s">
        <v>182</v>
      </c>
      <c r="E538" s="254" t="s">
        <v>19</v>
      </c>
      <c r="F538" s="255" t="s">
        <v>187</v>
      </c>
      <c r="G538" s="253"/>
      <c r="H538" s="256">
        <v>412.91999999999996</v>
      </c>
      <c r="I538" s="257"/>
      <c r="J538" s="253"/>
      <c r="K538" s="253"/>
      <c r="L538" s="258"/>
      <c r="M538" s="259"/>
      <c r="N538" s="260"/>
      <c r="O538" s="260"/>
      <c r="P538" s="260"/>
      <c r="Q538" s="260"/>
      <c r="R538" s="260"/>
      <c r="S538" s="260"/>
      <c r="T538" s="261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2" t="s">
        <v>182</v>
      </c>
      <c r="AU538" s="262" t="s">
        <v>121</v>
      </c>
      <c r="AV538" s="15" t="s">
        <v>120</v>
      </c>
      <c r="AW538" s="15" t="s">
        <v>32</v>
      </c>
      <c r="AX538" s="15" t="s">
        <v>79</v>
      </c>
      <c r="AY538" s="262" t="s">
        <v>112</v>
      </c>
    </row>
    <row r="539" s="2" customFormat="1" ht="16.5" customHeight="1">
      <c r="A539" s="41"/>
      <c r="B539" s="42"/>
      <c r="C539" s="207" t="s">
        <v>619</v>
      </c>
      <c r="D539" s="207" t="s">
        <v>115</v>
      </c>
      <c r="E539" s="208" t="s">
        <v>620</v>
      </c>
      <c r="F539" s="209" t="s">
        <v>621</v>
      </c>
      <c r="G539" s="210" t="s">
        <v>178</v>
      </c>
      <c r="H539" s="211">
        <v>24775.200000000001</v>
      </c>
      <c r="I539" s="212"/>
      <c r="J539" s="213">
        <f>ROUND(I539*H539,2)</f>
        <v>0</v>
      </c>
      <c r="K539" s="209" t="s">
        <v>119</v>
      </c>
      <c r="L539" s="47"/>
      <c r="M539" s="214" t="s">
        <v>19</v>
      </c>
      <c r="N539" s="215" t="s">
        <v>43</v>
      </c>
      <c r="O539" s="87"/>
      <c r="P539" s="216">
        <f>O539*H539</f>
        <v>0</v>
      </c>
      <c r="Q539" s="216">
        <v>0</v>
      </c>
      <c r="R539" s="216">
        <f>Q539*H539</f>
        <v>0</v>
      </c>
      <c r="S539" s="216">
        <v>0</v>
      </c>
      <c r="T539" s="217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8" t="s">
        <v>120</v>
      </c>
      <c r="AT539" s="218" t="s">
        <v>115</v>
      </c>
      <c r="AU539" s="218" t="s">
        <v>121</v>
      </c>
      <c r="AY539" s="20" t="s">
        <v>112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20" t="s">
        <v>121</v>
      </c>
      <c r="BK539" s="219">
        <f>ROUND(I539*H539,2)</f>
        <v>0</v>
      </c>
      <c r="BL539" s="20" t="s">
        <v>120</v>
      </c>
      <c r="BM539" s="218" t="s">
        <v>622</v>
      </c>
    </row>
    <row r="540" s="2" customFormat="1">
      <c r="A540" s="41"/>
      <c r="B540" s="42"/>
      <c r="C540" s="43"/>
      <c r="D540" s="220" t="s">
        <v>123</v>
      </c>
      <c r="E540" s="43"/>
      <c r="F540" s="221" t="s">
        <v>623</v>
      </c>
      <c r="G540" s="43"/>
      <c r="H540" s="43"/>
      <c r="I540" s="222"/>
      <c r="J540" s="43"/>
      <c r="K540" s="43"/>
      <c r="L540" s="47"/>
      <c r="M540" s="223"/>
      <c r="N540" s="224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123</v>
      </c>
      <c r="AU540" s="20" t="s">
        <v>121</v>
      </c>
    </row>
    <row r="541" s="2" customFormat="1">
      <c r="A541" s="41"/>
      <c r="B541" s="42"/>
      <c r="C541" s="43"/>
      <c r="D541" s="225" t="s">
        <v>124</v>
      </c>
      <c r="E541" s="43"/>
      <c r="F541" s="226" t="s">
        <v>624</v>
      </c>
      <c r="G541" s="43"/>
      <c r="H541" s="43"/>
      <c r="I541" s="222"/>
      <c r="J541" s="43"/>
      <c r="K541" s="43"/>
      <c r="L541" s="47"/>
      <c r="M541" s="223"/>
      <c r="N541" s="22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124</v>
      </c>
      <c r="AU541" s="20" t="s">
        <v>121</v>
      </c>
    </row>
    <row r="542" s="14" customFormat="1">
      <c r="A542" s="14"/>
      <c r="B542" s="241"/>
      <c r="C542" s="242"/>
      <c r="D542" s="220" t="s">
        <v>182</v>
      </c>
      <c r="E542" s="243" t="s">
        <v>19</v>
      </c>
      <c r="F542" s="244" t="s">
        <v>606</v>
      </c>
      <c r="G542" s="242"/>
      <c r="H542" s="245">
        <v>24775.200000000001</v>
      </c>
      <c r="I542" s="246"/>
      <c r="J542" s="242"/>
      <c r="K542" s="242"/>
      <c r="L542" s="247"/>
      <c r="M542" s="248"/>
      <c r="N542" s="249"/>
      <c r="O542" s="249"/>
      <c r="P542" s="249"/>
      <c r="Q542" s="249"/>
      <c r="R542" s="249"/>
      <c r="S542" s="249"/>
      <c r="T542" s="25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1" t="s">
        <v>182</v>
      </c>
      <c r="AU542" s="251" t="s">
        <v>121</v>
      </c>
      <c r="AV542" s="14" t="s">
        <v>121</v>
      </c>
      <c r="AW542" s="14" t="s">
        <v>32</v>
      </c>
      <c r="AX542" s="14" t="s">
        <v>79</v>
      </c>
      <c r="AY542" s="251" t="s">
        <v>112</v>
      </c>
    </row>
    <row r="543" s="2" customFormat="1" ht="16.5" customHeight="1">
      <c r="A543" s="41"/>
      <c r="B543" s="42"/>
      <c r="C543" s="207" t="s">
        <v>625</v>
      </c>
      <c r="D543" s="207" t="s">
        <v>115</v>
      </c>
      <c r="E543" s="208" t="s">
        <v>626</v>
      </c>
      <c r="F543" s="209" t="s">
        <v>627</v>
      </c>
      <c r="G543" s="210" t="s">
        <v>178</v>
      </c>
      <c r="H543" s="211">
        <v>412.92000000000002</v>
      </c>
      <c r="I543" s="212"/>
      <c r="J543" s="213">
        <f>ROUND(I543*H543,2)</f>
        <v>0</v>
      </c>
      <c r="K543" s="209" t="s">
        <v>119</v>
      </c>
      <c r="L543" s="47"/>
      <c r="M543" s="214" t="s">
        <v>19</v>
      </c>
      <c r="N543" s="215" t="s">
        <v>43</v>
      </c>
      <c r="O543" s="87"/>
      <c r="P543" s="216">
        <f>O543*H543</f>
        <v>0</v>
      </c>
      <c r="Q543" s="216">
        <v>0</v>
      </c>
      <c r="R543" s="216">
        <f>Q543*H543</f>
        <v>0</v>
      </c>
      <c r="S543" s="216">
        <v>0</v>
      </c>
      <c r="T543" s="21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120</v>
      </c>
      <c r="AT543" s="218" t="s">
        <v>115</v>
      </c>
      <c r="AU543" s="218" t="s">
        <v>121</v>
      </c>
      <c r="AY543" s="20" t="s">
        <v>112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20" t="s">
        <v>121</v>
      </c>
      <c r="BK543" s="219">
        <f>ROUND(I543*H543,2)</f>
        <v>0</v>
      </c>
      <c r="BL543" s="20" t="s">
        <v>120</v>
      </c>
      <c r="BM543" s="218" t="s">
        <v>628</v>
      </c>
    </row>
    <row r="544" s="2" customFormat="1">
      <c r="A544" s="41"/>
      <c r="B544" s="42"/>
      <c r="C544" s="43"/>
      <c r="D544" s="220" t="s">
        <v>123</v>
      </c>
      <c r="E544" s="43"/>
      <c r="F544" s="221" t="s">
        <v>629</v>
      </c>
      <c r="G544" s="43"/>
      <c r="H544" s="43"/>
      <c r="I544" s="222"/>
      <c r="J544" s="43"/>
      <c r="K544" s="43"/>
      <c r="L544" s="47"/>
      <c r="M544" s="223"/>
      <c r="N544" s="22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123</v>
      </c>
      <c r="AU544" s="20" t="s">
        <v>121</v>
      </c>
    </row>
    <row r="545" s="2" customFormat="1">
      <c r="A545" s="41"/>
      <c r="B545" s="42"/>
      <c r="C545" s="43"/>
      <c r="D545" s="225" t="s">
        <v>124</v>
      </c>
      <c r="E545" s="43"/>
      <c r="F545" s="226" t="s">
        <v>630</v>
      </c>
      <c r="G545" s="43"/>
      <c r="H545" s="43"/>
      <c r="I545" s="222"/>
      <c r="J545" s="43"/>
      <c r="K545" s="43"/>
      <c r="L545" s="47"/>
      <c r="M545" s="223"/>
      <c r="N545" s="224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124</v>
      </c>
      <c r="AU545" s="20" t="s">
        <v>121</v>
      </c>
    </row>
    <row r="546" s="13" customFormat="1">
      <c r="A546" s="13"/>
      <c r="B546" s="231"/>
      <c r="C546" s="232"/>
      <c r="D546" s="220" t="s">
        <v>182</v>
      </c>
      <c r="E546" s="233" t="s">
        <v>19</v>
      </c>
      <c r="F546" s="234" t="s">
        <v>231</v>
      </c>
      <c r="G546" s="232"/>
      <c r="H546" s="233" t="s">
        <v>19</v>
      </c>
      <c r="I546" s="235"/>
      <c r="J546" s="232"/>
      <c r="K546" s="232"/>
      <c r="L546" s="236"/>
      <c r="M546" s="237"/>
      <c r="N546" s="238"/>
      <c r="O546" s="238"/>
      <c r="P546" s="238"/>
      <c r="Q546" s="238"/>
      <c r="R546" s="238"/>
      <c r="S546" s="238"/>
      <c r="T546" s="23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0" t="s">
        <v>182</v>
      </c>
      <c r="AU546" s="240" t="s">
        <v>121</v>
      </c>
      <c r="AV546" s="13" t="s">
        <v>79</v>
      </c>
      <c r="AW546" s="13" t="s">
        <v>32</v>
      </c>
      <c r="AX546" s="13" t="s">
        <v>71</v>
      </c>
      <c r="AY546" s="240" t="s">
        <v>112</v>
      </c>
    </row>
    <row r="547" s="14" customFormat="1">
      <c r="A547" s="14"/>
      <c r="B547" s="241"/>
      <c r="C547" s="242"/>
      <c r="D547" s="220" t="s">
        <v>182</v>
      </c>
      <c r="E547" s="243" t="s">
        <v>19</v>
      </c>
      <c r="F547" s="244" t="s">
        <v>588</v>
      </c>
      <c r="G547" s="242"/>
      <c r="H547" s="245">
        <v>260.39999999999998</v>
      </c>
      <c r="I547" s="246"/>
      <c r="J547" s="242"/>
      <c r="K547" s="242"/>
      <c r="L547" s="247"/>
      <c r="M547" s="248"/>
      <c r="N547" s="249"/>
      <c r="O547" s="249"/>
      <c r="P547" s="249"/>
      <c r="Q547" s="249"/>
      <c r="R547" s="249"/>
      <c r="S547" s="249"/>
      <c r="T547" s="25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1" t="s">
        <v>182</v>
      </c>
      <c r="AU547" s="251" t="s">
        <v>121</v>
      </c>
      <c r="AV547" s="14" t="s">
        <v>121</v>
      </c>
      <c r="AW547" s="14" t="s">
        <v>32</v>
      </c>
      <c r="AX547" s="14" t="s">
        <v>71</v>
      </c>
      <c r="AY547" s="251" t="s">
        <v>112</v>
      </c>
    </row>
    <row r="548" s="13" customFormat="1">
      <c r="A548" s="13"/>
      <c r="B548" s="231"/>
      <c r="C548" s="232"/>
      <c r="D548" s="220" t="s">
        <v>182</v>
      </c>
      <c r="E548" s="233" t="s">
        <v>19</v>
      </c>
      <c r="F548" s="234" t="s">
        <v>233</v>
      </c>
      <c r="G548" s="232"/>
      <c r="H548" s="233" t="s">
        <v>19</v>
      </c>
      <c r="I548" s="235"/>
      <c r="J548" s="232"/>
      <c r="K548" s="232"/>
      <c r="L548" s="236"/>
      <c r="M548" s="237"/>
      <c r="N548" s="238"/>
      <c r="O548" s="238"/>
      <c r="P548" s="238"/>
      <c r="Q548" s="238"/>
      <c r="R548" s="238"/>
      <c r="S548" s="238"/>
      <c r="T548" s="23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0" t="s">
        <v>182</v>
      </c>
      <c r="AU548" s="240" t="s">
        <v>121</v>
      </c>
      <c r="AV548" s="13" t="s">
        <v>79</v>
      </c>
      <c r="AW548" s="13" t="s">
        <v>32</v>
      </c>
      <c r="AX548" s="13" t="s">
        <v>71</v>
      </c>
      <c r="AY548" s="240" t="s">
        <v>112</v>
      </c>
    </row>
    <row r="549" s="14" customFormat="1">
      <c r="A549" s="14"/>
      <c r="B549" s="241"/>
      <c r="C549" s="242"/>
      <c r="D549" s="220" t="s">
        <v>182</v>
      </c>
      <c r="E549" s="243" t="s">
        <v>19</v>
      </c>
      <c r="F549" s="244" t="s">
        <v>589</v>
      </c>
      <c r="G549" s="242"/>
      <c r="H549" s="245">
        <v>152.52000000000001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1" t="s">
        <v>182</v>
      </c>
      <c r="AU549" s="251" t="s">
        <v>121</v>
      </c>
      <c r="AV549" s="14" t="s">
        <v>121</v>
      </c>
      <c r="AW549" s="14" t="s">
        <v>32</v>
      </c>
      <c r="AX549" s="14" t="s">
        <v>71</v>
      </c>
      <c r="AY549" s="251" t="s">
        <v>112</v>
      </c>
    </row>
    <row r="550" s="15" customFormat="1">
      <c r="A550" s="15"/>
      <c r="B550" s="252"/>
      <c r="C550" s="253"/>
      <c r="D550" s="220" t="s">
        <v>182</v>
      </c>
      <c r="E550" s="254" t="s">
        <v>19</v>
      </c>
      <c r="F550" s="255" t="s">
        <v>187</v>
      </c>
      <c r="G550" s="253"/>
      <c r="H550" s="256">
        <v>412.91999999999996</v>
      </c>
      <c r="I550" s="257"/>
      <c r="J550" s="253"/>
      <c r="K550" s="253"/>
      <c r="L550" s="258"/>
      <c r="M550" s="259"/>
      <c r="N550" s="260"/>
      <c r="O550" s="260"/>
      <c r="P550" s="260"/>
      <c r="Q550" s="260"/>
      <c r="R550" s="260"/>
      <c r="S550" s="260"/>
      <c r="T550" s="261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2" t="s">
        <v>182</v>
      </c>
      <c r="AU550" s="262" t="s">
        <v>121</v>
      </c>
      <c r="AV550" s="15" t="s">
        <v>120</v>
      </c>
      <c r="AW550" s="15" t="s">
        <v>32</v>
      </c>
      <c r="AX550" s="15" t="s">
        <v>79</v>
      </c>
      <c r="AY550" s="262" t="s">
        <v>112</v>
      </c>
    </row>
    <row r="551" s="12" customFormat="1" ht="22.8" customHeight="1">
      <c r="A551" s="12"/>
      <c r="B551" s="191"/>
      <c r="C551" s="192"/>
      <c r="D551" s="193" t="s">
        <v>70</v>
      </c>
      <c r="E551" s="205" t="s">
        <v>631</v>
      </c>
      <c r="F551" s="205" t="s">
        <v>632</v>
      </c>
      <c r="G551" s="192"/>
      <c r="H551" s="192"/>
      <c r="I551" s="195"/>
      <c r="J551" s="206">
        <f>BK551</f>
        <v>0</v>
      </c>
      <c r="K551" s="192"/>
      <c r="L551" s="197"/>
      <c r="M551" s="198"/>
      <c r="N551" s="199"/>
      <c r="O551" s="199"/>
      <c r="P551" s="200">
        <f>SUM(P552:P564)</f>
        <v>0</v>
      </c>
      <c r="Q551" s="199"/>
      <c r="R551" s="200">
        <f>SUM(R552:R564)</f>
        <v>0</v>
      </c>
      <c r="S551" s="199"/>
      <c r="T551" s="201">
        <f>SUM(T552:T564)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02" t="s">
        <v>79</v>
      </c>
      <c r="AT551" s="203" t="s">
        <v>70</v>
      </c>
      <c r="AU551" s="203" t="s">
        <v>79</v>
      </c>
      <c r="AY551" s="202" t="s">
        <v>112</v>
      </c>
      <c r="BK551" s="204">
        <f>SUM(BK552:BK564)</f>
        <v>0</v>
      </c>
    </row>
    <row r="552" s="2" customFormat="1" ht="16.5" customHeight="1">
      <c r="A552" s="41"/>
      <c r="B552" s="42"/>
      <c r="C552" s="207" t="s">
        <v>633</v>
      </c>
      <c r="D552" s="207" t="s">
        <v>115</v>
      </c>
      <c r="E552" s="208" t="s">
        <v>634</v>
      </c>
      <c r="F552" s="209" t="s">
        <v>635</v>
      </c>
      <c r="G552" s="210" t="s">
        <v>432</v>
      </c>
      <c r="H552" s="211">
        <v>22.193000000000001</v>
      </c>
      <c r="I552" s="212"/>
      <c r="J552" s="213">
        <f>ROUND(I552*H552,2)</f>
        <v>0</v>
      </c>
      <c r="K552" s="209" t="s">
        <v>119</v>
      </c>
      <c r="L552" s="47"/>
      <c r="M552" s="214" t="s">
        <v>19</v>
      </c>
      <c r="N552" s="215" t="s">
        <v>43</v>
      </c>
      <c r="O552" s="87"/>
      <c r="P552" s="216">
        <f>O552*H552</f>
        <v>0</v>
      </c>
      <c r="Q552" s="216">
        <v>0</v>
      </c>
      <c r="R552" s="216">
        <f>Q552*H552</f>
        <v>0</v>
      </c>
      <c r="S552" s="216">
        <v>0</v>
      </c>
      <c r="T552" s="21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120</v>
      </c>
      <c r="AT552" s="218" t="s">
        <v>115</v>
      </c>
      <c r="AU552" s="218" t="s">
        <v>121</v>
      </c>
      <c r="AY552" s="20" t="s">
        <v>112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20" t="s">
        <v>121</v>
      </c>
      <c r="BK552" s="219">
        <f>ROUND(I552*H552,2)</f>
        <v>0</v>
      </c>
      <c r="BL552" s="20" t="s">
        <v>120</v>
      </c>
      <c r="BM552" s="218" t="s">
        <v>636</v>
      </c>
    </row>
    <row r="553" s="2" customFormat="1">
      <c r="A553" s="41"/>
      <c r="B553" s="42"/>
      <c r="C553" s="43"/>
      <c r="D553" s="220" t="s">
        <v>123</v>
      </c>
      <c r="E553" s="43"/>
      <c r="F553" s="221" t="s">
        <v>637</v>
      </c>
      <c r="G553" s="43"/>
      <c r="H553" s="43"/>
      <c r="I553" s="222"/>
      <c r="J553" s="43"/>
      <c r="K553" s="43"/>
      <c r="L553" s="47"/>
      <c r="M553" s="223"/>
      <c r="N553" s="22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123</v>
      </c>
      <c r="AU553" s="20" t="s">
        <v>121</v>
      </c>
    </row>
    <row r="554" s="2" customFormat="1">
      <c r="A554" s="41"/>
      <c r="B554" s="42"/>
      <c r="C554" s="43"/>
      <c r="D554" s="225" t="s">
        <v>124</v>
      </c>
      <c r="E554" s="43"/>
      <c r="F554" s="226" t="s">
        <v>638</v>
      </c>
      <c r="G554" s="43"/>
      <c r="H554" s="43"/>
      <c r="I554" s="222"/>
      <c r="J554" s="43"/>
      <c r="K554" s="43"/>
      <c r="L554" s="47"/>
      <c r="M554" s="223"/>
      <c r="N554" s="224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124</v>
      </c>
      <c r="AU554" s="20" t="s">
        <v>121</v>
      </c>
    </row>
    <row r="555" s="2" customFormat="1" ht="16.5" customHeight="1">
      <c r="A555" s="41"/>
      <c r="B555" s="42"/>
      <c r="C555" s="207" t="s">
        <v>639</v>
      </c>
      <c r="D555" s="207" t="s">
        <v>115</v>
      </c>
      <c r="E555" s="208" t="s">
        <v>640</v>
      </c>
      <c r="F555" s="209" t="s">
        <v>641</v>
      </c>
      <c r="G555" s="210" t="s">
        <v>432</v>
      </c>
      <c r="H555" s="211">
        <v>22.199000000000002</v>
      </c>
      <c r="I555" s="212"/>
      <c r="J555" s="213">
        <f>ROUND(I555*H555,2)</f>
        <v>0</v>
      </c>
      <c r="K555" s="209" t="s">
        <v>119</v>
      </c>
      <c r="L555" s="47"/>
      <c r="M555" s="214" t="s">
        <v>19</v>
      </c>
      <c r="N555" s="215" t="s">
        <v>43</v>
      </c>
      <c r="O555" s="87"/>
      <c r="P555" s="216">
        <f>O555*H555</f>
        <v>0</v>
      </c>
      <c r="Q555" s="216">
        <v>0</v>
      </c>
      <c r="R555" s="216">
        <f>Q555*H555</f>
        <v>0</v>
      </c>
      <c r="S555" s="216">
        <v>0</v>
      </c>
      <c r="T555" s="217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8" t="s">
        <v>120</v>
      </c>
      <c r="AT555" s="218" t="s">
        <v>115</v>
      </c>
      <c r="AU555" s="218" t="s">
        <v>121</v>
      </c>
      <c r="AY555" s="20" t="s">
        <v>112</v>
      </c>
      <c r="BE555" s="219">
        <f>IF(N555="základní",J555,0)</f>
        <v>0</v>
      </c>
      <c r="BF555" s="219">
        <f>IF(N555="snížená",J555,0)</f>
        <v>0</v>
      </c>
      <c r="BG555" s="219">
        <f>IF(N555="zákl. přenesená",J555,0)</f>
        <v>0</v>
      </c>
      <c r="BH555" s="219">
        <f>IF(N555="sníž. přenesená",J555,0)</f>
        <v>0</v>
      </c>
      <c r="BI555" s="219">
        <f>IF(N555="nulová",J555,0)</f>
        <v>0</v>
      </c>
      <c r="BJ555" s="20" t="s">
        <v>121</v>
      </c>
      <c r="BK555" s="219">
        <f>ROUND(I555*H555,2)</f>
        <v>0</v>
      </c>
      <c r="BL555" s="20" t="s">
        <v>120</v>
      </c>
      <c r="BM555" s="218" t="s">
        <v>642</v>
      </c>
    </row>
    <row r="556" s="2" customFormat="1">
      <c r="A556" s="41"/>
      <c r="B556" s="42"/>
      <c r="C556" s="43"/>
      <c r="D556" s="220" t="s">
        <v>123</v>
      </c>
      <c r="E556" s="43"/>
      <c r="F556" s="221" t="s">
        <v>643</v>
      </c>
      <c r="G556" s="43"/>
      <c r="H556" s="43"/>
      <c r="I556" s="222"/>
      <c r="J556" s="43"/>
      <c r="K556" s="43"/>
      <c r="L556" s="47"/>
      <c r="M556" s="223"/>
      <c r="N556" s="224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123</v>
      </c>
      <c r="AU556" s="20" t="s">
        <v>121</v>
      </c>
    </row>
    <row r="557" s="2" customFormat="1">
      <c r="A557" s="41"/>
      <c r="B557" s="42"/>
      <c r="C557" s="43"/>
      <c r="D557" s="225" t="s">
        <v>124</v>
      </c>
      <c r="E557" s="43"/>
      <c r="F557" s="226" t="s">
        <v>644</v>
      </c>
      <c r="G557" s="43"/>
      <c r="H557" s="43"/>
      <c r="I557" s="222"/>
      <c r="J557" s="43"/>
      <c r="K557" s="43"/>
      <c r="L557" s="47"/>
      <c r="M557" s="223"/>
      <c r="N557" s="22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124</v>
      </c>
      <c r="AU557" s="20" t="s">
        <v>121</v>
      </c>
    </row>
    <row r="558" s="2" customFormat="1" ht="16.5" customHeight="1">
      <c r="A558" s="41"/>
      <c r="B558" s="42"/>
      <c r="C558" s="207" t="s">
        <v>645</v>
      </c>
      <c r="D558" s="207" t="s">
        <v>115</v>
      </c>
      <c r="E558" s="208" t="s">
        <v>646</v>
      </c>
      <c r="F558" s="209" t="s">
        <v>647</v>
      </c>
      <c r="G558" s="210" t="s">
        <v>432</v>
      </c>
      <c r="H558" s="211">
        <v>332.98500000000001</v>
      </c>
      <c r="I558" s="212"/>
      <c r="J558" s="213">
        <f>ROUND(I558*H558,2)</f>
        <v>0</v>
      </c>
      <c r="K558" s="209" t="s">
        <v>119</v>
      </c>
      <c r="L558" s="47"/>
      <c r="M558" s="214" t="s">
        <v>19</v>
      </c>
      <c r="N558" s="215" t="s">
        <v>43</v>
      </c>
      <c r="O558" s="87"/>
      <c r="P558" s="216">
        <f>O558*H558</f>
        <v>0</v>
      </c>
      <c r="Q558" s="216">
        <v>0</v>
      </c>
      <c r="R558" s="216">
        <f>Q558*H558</f>
        <v>0</v>
      </c>
      <c r="S558" s="216">
        <v>0</v>
      </c>
      <c r="T558" s="217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8" t="s">
        <v>120</v>
      </c>
      <c r="AT558" s="218" t="s">
        <v>115</v>
      </c>
      <c r="AU558" s="218" t="s">
        <v>121</v>
      </c>
      <c r="AY558" s="20" t="s">
        <v>112</v>
      </c>
      <c r="BE558" s="219">
        <f>IF(N558="základní",J558,0)</f>
        <v>0</v>
      </c>
      <c r="BF558" s="219">
        <f>IF(N558="snížená",J558,0)</f>
        <v>0</v>
      </c>
      <c r="BG558" s="219">
        <f>IF(N558="zákl. přenesená",J558,0)</f>
        <v>0</v>
      </c>
      <c r="BH558" s="219">
        <f>IF(N558="sníž. přenesená",J558,0)</f>
        <v>0</v>
      </c>
      <c r="BI558" s="219">
        <f>IF(N558="nulová",J558,0)</f>
        <v>0</v>
      </c>
      <c r="BJ558" s="20" t="s">
        <v>121</v>
      </c>
      <c r="BK558" s="219">
        <f>ROUND(I558*H558,2)</f>
        <v>0</v>
      </c>
      <c r="BL558" s="20" t="s">
        <v>120</v>
      </c>
      <c r="BM558" s="218" t="s">
        <v>648</v>
      </c>
    </row>
    <row r="559" s="2" customFormat="1">
      <c r="A559" s="41"/>
      <c r="B559" s="42"/>
      <c r="C559" s="43"/>
      <c r="D559" s="220" t="s">
        <v>123</v>
      </c>
      <c r="E559" s="43"/>
      <c r="F559" s="221" t="s">
        <v>649</v>
      </c>
      <c r="G559" s="43"/>
      <c r="H559" s="43"/>
      <c r="I559" s="222"/>
      <c r="J559" s="43"/>
      <c r="K559" s="43"/>
      <c r="L559" s="47"/>
      <c r="M559" s="223"/>
      <c r="N559" s="224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123</v>
      </c>
      <c r="AU559" s="20" t="s">
        <v>121</v>
      </c>
    </row>
    <row r="560" s="2" customFormat="1">
      <c r="A560" s="41"/>
      <c r="B560" s="42"/>
      <c r="C560" s="43"/>
      <c r="D560" s="225" t="s">
        <v>124</v>
      </c>
      <c r="E560" s="43"/>
      <c r="F560" s="226" t="s">
        <v>650</v>
      </c>
      <c r="G560" s="43"/>
      <c r="H560" s="43"/>
      <c r="I560" s="222"/>
      <c r="J560" s="43"/>
      <c r="K560" s="43"/>
      <c r="L560" s="47"/>
      <c r="M560" s="223"/>
      <c r="N560" s="22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124</v>
      </c>
      <c r="AU560" s="20" t="s">
        <v>121</v>
      </c>
    </row>
    <row r="561" s="14" customFormat="1">
      <c r="A561" s="14"/>
      <c r="B561" s="241"/>
      <c r="C561" s="242"/>
      <c r="D561" s="220" t="s">
        <v>182</v>
      </c>
      <c r="E561" s="243" t="s">
        <v>19</v>
      </c>
      <c r="F561" s="244" t="s">
        <v>651</v>
      </c>
      <c r="G561" s="242"/>
      <c r="H561" s="245">
        <v>332.98500000000001</v>
      </c>
      <c r="I561" s="246"/>
      <c r="J561" s="242"/>
      <c r="K561" s="242"/>
      <c r="L561" s="247"/>
      <c r="M561" s="248"/>
      <c r="N561" s="249"/>
      <c r="O561" s="249"/>
      <c r="P561" s="249"/>
      <c r="Q561" s="249"/>
      <c r="R561" s="249"/>
      <c r="S561" s="249"/>
      <c r="T561" s="25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1" t="s">
        <v>182</v>
      </c>
      <c r="AU561" s="251" t="s">
        <v>121</v>
      </c>
      <c r="AV561" s="14" t="s">
        <v>121</v>
      </c>
      <c r="AW561" s="14" t="s">
        <v>32</v>
      </c>
      <c r="AX561" s="14" t="s">
        <v>79</v>
      </c>
      <c r="AY561" s="251" t="s">
        <v>112</v>
      </c>
    </row>
    <row r="562" s="2" customFormat="1" ht="21.75" customHeight="1">
      <c r="A562" s="41"/>
      <c r="B562" s="42"/>
      <c r="C562" s="207" t="s">
        <v>652</v>
      </c>
      <c r="D562" s="207" t="s">
        <v>115</v>
      </c>
      <c r="E562" s="208" t="s">
        <v>653</v>
      </c>
      <c r="F562" s="209" t="s">
        <v>654</v>
      </c>
      <c r="G562" s="210" t="s">
        <v>432</v>
      </c>
      <c r="H562" s="211">
        <v>22.199000000000002</v>
      </c>
      <c r="I562" s="212"/>
      <c r="J562" s="213">
        <f>ROUND(I562*H562,2)</f>
        <v>0</v>
      </c>
      <c r="K562" s="209" t="s">
        <v>119</v>
      </c>
      <c r="L562" s="47"/>
      <c r="M562" s="214" t="s">
        <v>19</v>
      </c>
      <c r="N562" s="215" t="s">
        <v>43</v>
      </c>
      <c r="O562" s="87"/>
      <c r="P562" s="216">
        <f>O562*H562</f>
        <v>0</v>
      </c>
      <c r="Q562" s="216">
        <v>0</v>
      </c>
      <c r="R562" s="216">
        <f>Q562*H562</f>
        <v>0</v>
      </c>
      <c r="S562" s="216">
        <v>0</v>
      </c>
      <c r="T562" s="21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8" t="s">
        <v>120</v>
      </c>
      <c r="AT562" s="218" t="s">
        <v>115</v>
      </c>
      <c r="AU562" s="218" t="s">
        <v>121</v>
      </c>
      <c r="AY562" s="20" t="s">
        <v>112</v>
      </c>
      <c r="BE562" s="219">
        <f>IF(N562="základní",J562,0)</f>
        <v>0</v>
      </c>
      <c r="BF562" s="219">
        <f>IF(N562="snížená",J562,0)</f>
        <v>0</v>
      </c>
      <c r="BG562" s="219">
        <f>IF(N562="zákl. přenesená",J562,0)</f>
        <v>0</v>
      </c>
      <c r="BH562" s="219">
        <f>IF(N562="sníž. přenesená",J562,0)</f>
        <v>0</v>
      </c>
      <c r="BI562" s="219">
        <f>IF(N562="nulová",J562,0)</f>
        <v>0</v>
      </c>
      <c r="BJ562" s="20" t="s">
        <v>121</v>
      </c>
      <c r="BK562" s="219">
        <f>ROUND(I562*H562,2)</f>
        <v>0</v>
      </c>
      <c r="BL562" s="20" t="s">
        <v>120</v>
      </c>
      <c r="BM562" s="218" t="s">
        <v>655</v>
      </c>
    </row>
    <row r="563" s="2" customFormat="1">
      <c r="A563" s="41"/>
      <c r="B563" s="42"/>
      <c r="C563" s="43"/>
      <c r="D563" s="220" t="s">
        <v>123</v>
      </c>
      <c r="E563" s="43"/>
      <c r="F563" s="221" t="s">
        <v>656</v>
      </c>
      <c r="G563" s="43"/>
      <c r="H563" s="43"/>
      <c r="I563" s="222"/>
      <c r="J563" s="43"/>
      <c r="K563" s="43"/>
      <c r="L563" s="47"/>
      <c r="M563" s="223"/>
      <c r="N563" s="22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123</v>
      </c>
      <c r="AU563" s="20" t="s">
        <v>121</v>
      </c>
    </row>
    <row r="564" s="2" customFormat="1">
      <c r="A564" s="41"/>
      <c r="B564" s="42"/>
      <c r="C564" s="43"/>
      <c r="D564" s="225" t="s">
        <v>124</v>
      </c>
      <c r="E564" s="43"/>
      <c r="F564" s="226" t="s">
        <v>657</v>
      </c>
      <c r="G564" s="43"/>
      <c r="H564" s="43"/>
      <c r="I564" s="222"/>
      <c r="J564" s="43"/>
      <c r="K564" s="43"/>
      <c r="L564" s="47"/>
      <c r="M564" s="223"/>
      <c r="N564" s="22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124</v>
      </c>
      <c r="AU564" s="20" t="s">
        <v>121</v>
      </c>
    </row>
    <row r="565" s="12" customFormat="1" ht="22.8" customHeight="1">
      <c r="A565" s="12"/>
      <c r="B565" s="191"/>
      <c r="C565" s="192"/>
      <c r="D565" s="193" t="s">
        <v>70</v>
      </c>
      <c r="E565" s="205" t="s">
        <v>658</v>
      </c>
      <c r="F565" s="205" t="s">
        <v>659</v>
      </c>
      <c r="G565" s="192"/>
      <c r="H565" s="192"/>
      <c r="I565" s="195"/>
      <c r="J565" s="206">
        <f>BK565</f>
        <v>0</v>
      </c>
      <c r="K565" s="192"/>
      <c r="L565" s="197"/>
      <c r="M565" s="198"/>
      <c r="N565" s="199"/>
      <c r="O565" s="199"/>
      <c r="P565" s="200">
        <f>SUM(P566:P568)</f>
        <v>0</v>
      </c>
      <c r="Q565" s="199"/>
      <c r="R565" s="200">
        <f>SUM(R566:R568)</f>
        <v>0</v>
      </c>
      <c r="S565" s="199"/>
      <c r="T565" s="201">
        <f>SUM(T566:T568)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2" t="s">
        <v>79</v>
      </c>
      <c r="AT565" s="203" t="s">
        <v>70</v>
      </c>
      <c r="AU565" s="203" t="s">
        <v>79</v>
      </c>
      <c r="AY565" s="202" t="s">
        <v>112</v>
      </c>
      <c r="BK565" s="204">
        <f>SUM(BK566:BK568)</f>
        <v>0</v>
      </c>
    </row>
    <row r="566" s="2" customFormat="1" ht="16.5" customHeight="1">
      <c r="A566" s="41"/>
      <c r="B566" s="42"/>
      <c r="C566" s="207" t="s">
        <v>660</v>
      </c>
      <c r="D566" s="207" t="s">
        <v>115</v>
      </c>
      <c r="E566" s="208" t="s">
        <v>661</v>
      </c>
      <c r="F566" s="209" t="s">
        <v>662</v>
      </c>
      <c r="G566" s="210" t="s">
        <v>432</v>
      </c>
      <c r="H566" s="211">
        <v>28.815000000000001</v>
      </c>
      <c r="I566" s="212"/>
      <c r="J566" s="213">
        <f>ROUND(I566*H566,2)</f>
        <v>0</v>
      </c>
      <c r="K566" s="209" t="s">
        <v>119</v>
      </c>
      <c r="L566" s="47"/>
      <c r="M566" s="214" t="s">
        <v>19</v>
      </c>
      <c r="N566" s="215" t="s">
        <v>43</v>
      </c>
      <c r="O566" s="87"/>
      <c r="P566" s="216">
        <f>O566*H566</f>
        <v>0</v>
      </c>
      <c r="Q566" s="216">
        <v>0</v>
      </c>
      <c r="R566" s="216">
        <f>Q566*H566</f>
        <v>0</v>
      </c>
      <c r="S566" s="216">
        <v>0</v>
      </c>
      <c r="T566" s="21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120</v>
      </c>
      <c r="AT566" s="218" t="s">
        <v>115</v>
      </c>
      <c r="AU566" s="218" t="s">
        <v>121</v>
      </c>
      <c r="AY566" s="20" t="s">
        <v>112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20" t="s">
        <v>121</v>
      </c>
      <c r="BK566" s="219">
        <f>ROUND(I566*H566,2)</f>
        <v>0</v>
      </c>
      <c r="BL566" s="20" t="s">
        <v>120</v>
      </c>
      <c r="BM566" s="218" t="s">
        <v>663</v>
      </c>
    </row>
    <row r="567" s="2" customFormat="1">
      <c r="A567" s="41"/>
      <c r="B567" s="42"/>
      <c r="C567" s="43"/>
      <c r="D567" s="220" t="s">
        <v>123</v>
      </c>
      <c r="E567" s="43"/>
      <c r="F567" s="221" t="s">
        <v>664</v>
      </c>
      <c r="G567" s="43"/>
      <c r="H567" s="43"/>
      <c r="I567" s="222"/>
      <c r="J567" s="43"/>
      <c r="K567" s="43"/>
      <c r="L567" s="47"/>
      <c r="M567" s="223"/>
      <c r="N567" s="22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123</v>
      </c>
      <c r="AU567" s="20" t="s">
        <v>121</v>
      </c>
    </row>
    <row r="568" s="2" customFormat="1">
      <c r="A568" s="41"/>
      <c r="B568" s="42"/>
      <c r="C568" s="43"/>
      <c r="D568" s="225" t="s">
        <v>124</v>
      </c>
      <c r="E568" s="43"/>
      <c r="F568" s="226" t="s">
        <v>665</v>
      </c>
      <c r="G568" s="43"/>
      <c r="H568" s="43"/>
      <c r="I568" s="222"/>
      <c r="J568" s="43"/>
      <c r="K568" s="43"/>
      <c r="L568" s="47"/>
      <c r="M568" s="223"/>
      <c r="N568" s="224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124</v>
      </c>
      <c r="AU568" s="20" t="s">
        <v>121</v>
      </c>
    </row>
    <row r="569" s="12" customFormat="1" ht="25.92" customHeight="1">
      <c r="A569" s="12"/>
      <c r="B569" s="191"/>
      <c r="C569" s="192"/>
      <c r="D569" s="193" t="s">
        <v>70</v>
      </c>
      <c r="E569" s="194" t="s">
        <v>666</v>
      </c>
      <c r="F569" s="194" t="s">
        <v>667</v>
      </c>
      <c r="G569" s="192"/>
      <c r="H569" s="192"/>
      <c r="I569" s="195"/>
      <c r="J569" s="196">
        <f>BK569</f>
        <v>0</v>
      </c>
      <c r="K569" s="192"/>
      <c r="L569" s="197"/>
      <c r="M569" s="198"/>
      <c r="N569" s="199"/>
      <c r="O569" s="199"/>
      <c r="P569" s="200">
        <f>P570+P575+P611+P625+P639+P698+P760+P777+P811+P854</f>
        <v>0</v>
      </c>
      <c r="Q569" s="199"/>
      <c r="R569" s="200">
        <f>R570+R575+R611+R625+R639+R698+R760+R777+R811+R854</f>
        <v>5.0812721500000002</v>
      </c>
      <c r="S569" s="199"/>
      <c r="T569" s="201">
        <f>T570+T575+T611+T625+T639+T698+T760+T777+T811+T854</f>
        <v>2.1783577000000003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2" t="s">
        <v>121</v>
      </c>
      <c r="AT569" s="203" t="s">
        <v>70</v>
      </c>
      <c r="AU569" s="203" t="s">
        <v>71</v>
      </c>
      <c r="AY569" s="202" t="s">
        <v>112</v>
      </c>
      <c r="BK569" s="204">
        <f>BK570+BK575+BK611+BK625+BK639+BK698+BK760+BK777+BK811+BK854</f>
        <v>0</v>
      </c>
    </row>
    <row r="570" s="12" customFormat="1" ht="22.8" customHeight="1">
      <c r="A570" s="12"/>
      <c r="B570" s="191"/>
      <c r="C570" s="192"/>
      <c r="D570" s="193" t="s">
        <v>70</v>
      </c>
      <c r="E570" s="205" t="s">
        <v>668</v>
      </c>
      <c r="F570" s="205" t="s">
        <v>669</v>
      </c>
      <c r="G570" s="192"/>
      <c r="H570" s="192"/>
      <c r="I570" s="195"/>
      <c r="J570" s="206">
        <f>BK570</f>
        <v>0</v>
      </c>
      <c r="K570" s="192"/>
      <c r="L570" s="197"/>
      <c r="M570" s="198"/>
      <c r="N570" s="199"/>
      <c r="O570" s="199"/>
      <c r="P570" s="200">
        <f>SUM(P571:P574)</f>
        <v>0</v>
      </c>
      <c r="Q570" s="199"/>
      <c r="R570" s="200">
        <f>SUM(R571:R574)</f>
        <v>0</v>
      </c>
      <c r="S570" s="199"/>
      <c r="T570" s="201">
        <f>SUM(T571:T574)</f>
        <v>0.24617999999999998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02" t="s">
        <v>121</v>
      </c>
      <c r="AT570" s="203" t="s">
        <v>70</v>
      </c>
      <c r="AU570" s="203" t="s">
        <v>79</v>
      </c>
      <c r="AY570" s="202" t="s">
        <v>112</v>
      </c>
      <c r="BK570" s="204">
        <f>SUM(BK571:BK574)</f>
        <v>0</v>
      </c>
    </row>
    <row r="571" s="2" customFormat="1" ht="21.75" customHeight="1">
      <c r="A571" s="41"/>
      <c r="B571" s="42"/>
      <c r="C571" s="207" t="s">
        <v>670</v>
      </c>
      <c r="D571" s="207" t="s">
        <v>115</v>
      </c>
      <c r="E571" s="208" t="s">
        <v>671</v>
      </c>
      <c r="F571" s="209" t="s">
        <v>672</v>
      </c>
      <c r="G571" s="210" t="s">
        <v>178</v>
      </c>
      <c r="H571" s="211">
        <v>44.759999999999998</v>
      </c>
      <c r="I571" s="212"/>
      <c r="J571" s="213">
        <f>ROUND(I571*H571,2)</f>
        <v>0</v>
      </c>
      <c r="K571" s="209" t="s">
        <v>119</v>
      </c>
      <c r="L571" s="47"/>
      <c r="M571" s="214" t="s">
        <v>19</v>
      </c>
      <c r="N571" s="215" t="s">
        <v>43</v>
      </c>
      <c r="O571" s="87"/>
      <c r="P571" s="216">
        <f>O571*H571</f>
        <v>0</v>
      </c>
      <c r="Q571" s="216">
        <v>0</v>
      </c>
      <c r="R571" s="216">
        <f>Q571*H571</f>
        <v>0</v>
      </c>
      <c r="S571" s="216">
        <v>0.0054999999999999997</v>
      </c>
      <c r="T571" s="217">
        <f>S571*H571</f>
        <v>0.24617999999999998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8" t="s">
        <v>293</v>
      </c>
      <c r="AT571" s="218" t="s">
        <v>115</v>
      </c>
      <c r="AU571" s="218" t="s">
        <v>121</v>
      </c>
      <c r="AY571" s="20" t="s">
        <v>112</v>
      </c>
      <c r="BE571" s="219">
        <f>IF(N571="základní",J571,0)</f>
        <v>0</v>
      </c>
      <c r="BF571" s="219">
        <f>IF(N571="snížená",J571,0)</f>
        <v>0</v>
      </c>
      <c r="BG571" s="219">
        <f>IF(N571="zákl. přenesená",J571,0)</f>
        <v>0</v>
      </c>
      <c r="BH571" s="219">
        <f>IF(N571="sníž. přenesená",J571,0)</f>
        <v>0</v>
      </c>
      <c r="BI571" s="219">
        <f>IF(N571="nulová",J571,0)</f>
        <v>0</v>
      </c>
      <c r="BJ571" s="20" t="s">
        <v>121</v>
      </c>
      <c r="BK571" s="219">
        <f>ROUND(I571*H571,2)</f>
        <v>0</v>
      </c>
      <c r="BL571" s="20" t="s">
        <v>293</v>
      </c>
      <c r="BM571" s="218" t="s">
        <v>673</v>
      </c>
    </row>
    <row r="572" s="2" customFormat="1">
      <c r="A572" s="41"/>
      <c r="B572" s="42"/>
      <c r="C572" s="43"/>
      <c r="D572" s="220" t="s">
        <v>123</v>
      </c>
      <c r="E572" s="43"/>
      <c r="F572" s="221" t="s">
        <v>674</v>
      </c>
      <c r="G572" s="43"/>
      <c r="H572" s="43"/>
      <c r="I572" s="222"/>
      <c r="J572" s="43"/>
      <c r="K572" s="43"/>
      <c r="L572" s="47"/>
      <c r="M572" s="223"/>
      <c r="N572" s="224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123</v>
      </c>
      <c r="AU572" s="20" t="s">
        <v>121</v>
      </c>
    </row>
    <row r="573" s="2" customFormat="1">
      <c r="A573" s="41"/>
      <c r="B573" s="42"/>
      <c r="C573" s="43"/>
      <c r="D573" s="225" t="s">
        <v>124</v>
      </c>
      <c r="E573" s="43"/>
      <c r="F573" s="226" t="s">
        <v>675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124</v>
      </c>
      <c r="AU573" s="20" t="s">
        <v>121</v>
      </c>
    </row>
    <row r="574" s="14" customFormat="1">
      <c r="A574" s="14"/>
      <c r="B574" s="241"/>
      <c r="C574" s="242"/>
      <c r="D574" s="220" t="s">
        <v>182</v>
      </c>
      <c r="E574" s="243" t="s">
        <v>19</v>
      </c>
      <c r="F574" s="244" t="s">
        <v>538</v>
      </c>
      <c r="G574" s="242"/>
      <c r="H574" s="245">
        <v>44.759999999999998</v>
      </c>
      <c r="I574" s="246"/>
      <c r="J574" s="242"/>
      <c r="K574" s="242"/>
      <c r="L574" s="247"/>
      <c r="M574" s="248"/>
      <c r="N574" s="249"/>
      <c r="O574" s="249"/>
      <c r="P574" s="249"/>
      <c r="Q574" s="249"/>
      <c r="R574" s="249"/>
      <c r="S574" s="249"/>
      <c r="T574" s="25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1" t="s">
        <v>182</v>
      </c>
      <c r="AU574" s="251" t="s">
        <v>121</v>
      </c>
      <c r="AV574" s="14" t="s">
        <v>121</v>
      </c>
      <c r="AW574" s="14" t="s">
        <v>32</v>
      </c>
      <c r="AX574" s="14" t="s">
        <v>79</v>
      </c>
      <c r="AY574" s="251" t="s">
        <v>112</v>
      </c>
    </row>
    <row r="575" s="12" customFormat="1" ht="22.8" customHeight="1">
      <c r="A575" s="12"/>
      <c r="B575" s="191"/>
      <c r="C575" s="192"/>
      <c r="D575" s="193" t="s">
        <v>70</v>
      </c>
      <c r="E575" s="205" t="s">
        <v>676</v>
      </c>
      <c r="F575" s="205" t="s">
        <v>677</v>
      </c>
      <c r="G575" s="192"/>
      <c r="H575" s="192"/>
      <c r="I575" s="195"/>
      <c r="J575" s="206">
        <f>BK575</f>
        <v>0</v>
      </c>
      <c r="K575" s="192"/>
      <c r="L575" s="197"/>
      <c r="M575" s="198"/>
      <c r="N575" s="199"/>
      <c r="O575" s="199"/>
      <c r="P575" s="200">
        <f>SUM(P576:P610)</f>
        <v>0</v>
      </c>
      <c r="Q575" s="199"/>
      <c r="R575" s="200">
        <f>SUM(R576:R610)</f>
        <v>0.18622139999999995</v>
      </c>
      <c r="S575" s="199"/>
      <c r="T575" s="201">
        <f>SUM(T576:T610)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2" t="s">
        <v>121</v>
      </c>
      <c r="AT575" s="203" t="s">
        <v>70</v>
      </c>
      <c r="AU575" s="203" t="s">
        <v>79</v>
      </c>
      <c r="AY575" s="202" t="s">
        <v>112</v>
      </c>
      <c r="BK575" s="204">
        <f>SUM(BK576:BK610)</f>
        <v>0</v>
      </c>
    </row>
    <row r="576" s="2" customFormat="1" ht="16.5" customHeight="1">
      <c r="A576" s="41"/>
      <c r="B576" s="42"/>
      <c r="C576" s="207" t="s">
        <v>678</v>
      </c>
      <c r="D576" s="207" t="s">
        <v>115</v>
      </c>
      <c r="E576" s="208" t="s">
        <v>679</v>
      </c>
      <c r="F576" s="209" t="s">
        <v>680</v>
      </c>
      <c r="G576" s="210" t="s">
        <v>178</v>
      </c>
      <c r="H576" s="211">
        <v>44.759999999999998</v>
      </c>
      <c r="I576" s="212"/>
      <c r="J576" s="213">
        <f>ROUND(I576*H576,2)</f>
        <v>0</v>
      </c>
      <c r="K576" s="209" t="s">
        <v>119</v>
      </c>
      <c r="L576" s="47"/>
      <c r="M576" s="214" t="s">
        <v>19</v>
      </c>
      <c r="N576" s="215" t="s">
        <v>43</v>
      </c>
      <c r="O576" s="87"/>
      <c r="P576" s="216">
        <f>O576*H576</f>
        <v>0</v>
      </c>
      <c r="Q576" s="216">
        <v>0.00019000000000000001</v>
      </c>
      <c r="R576" s="216">
        <f>Q576*H576</f>
        <v>0.0085044000000000005</v>
      </c>
      <c r="S576" s="216">
        <v>0</v>
      </c>
      <c r="T576" s="217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8" t="s">
        <v>293</v>
      </c>
      <c r="AT576" s="218" t="s">
        <v>115</v>
      </c>
      <c r="AU576" s="218" t="s">
        <v>121</v>
      </c>
      <c r="AY576" s="20" t="s">
        <v>112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20" t="s">
        <v>121</v>
      </c>
      <c r="BK576" s="219">
        <f>ROUND(I576*H576,2)</f>
        <v>0</v>
      </c>
      <c r="BL576" s="20" t="s">
        <v>293</v>
      </c>
      <c r="BM576" s="218" t="s">
        <v>681</v>
      </c>
    </row>
    <row r="577" s="2" customFormat="1">
      <c r="A577" s="41"/>
      <c r="B577" s="42"/>
      <c r="C577" s="43"/>
      <c r="D577" s="220" t="s">
        <v>123</v>
      </c>
      <c r="E577" s="43"/>
      <c r="F577" s="221" t="s">
        <v>682</v>
      </c>
      <c r="G577" s="43"/>
      <c r="H577" s="43"/>
      <c r="I577" s="222"/>
      <c r="J577" s="43"/>
      <c r="K577" s="43"/>
      <c r="L577" s="47"/>
      <c r="M577" s="223"/>
      <c r="N577" s="224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123</v>
      </c>
      <c r="AU577" s="20" t="s">
        <v>121</v>
      </c>
    </row>
    <row r="578" s="2" customFormat="1">
      <c r="A578" s="41"/>
      <c r="B578" s="42"/>
      <c r="C578" s="43"/>
      <c r="D578" s="225" t="s">
        <v>124</v>
      </c>
      <c r="E578" s="43"/>
      <c r="F578" s="226" t="s">
        <v>683</v>
      </c>
      <c r="G578" s="43"/>
      <c r="H578" s="43"/>
      <c r="I578" s="222"/>
      <c r="J578" s="43"/>
      <c r="K578" s="43"/>
      <c r="L578" s="47"/>
      <c r="M578" s="223"/>
      <c r="N578" s="22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124</v>
      </c>
      <c r="AU578" s="20" t="s">
        <v>121</v>
      </c>
    </row>
    <row r="579" s="14" customFormat="1">
      <c r="A579" s="14"/>
      <c r="B579" s="241"/>
      <c r="C579" s="242"/>
      <c r="D579" s="220" t="s">
        <v>182</v>
      </c>
      <c r="E579" s="243" t="s">
        <v>19</v>
      </c>
      <c r="F579" s="244" t="s">
        <v>538</v>
      </c>
      <c r="G579" s="242"/>
      <c r="H579" s="245">
        <v>44.759999999999998</v>
      </c>
      <c r="I579" s="246"/>
      <c r="J579" s="242"/>
      <c r="K579" s="242"/>
      <c r="L579" s="247"/>
      <c r="M579" s="248"/>
      <c r="N579" s="249"/>
      <c r="O579" s="249"/>
      <c r="P579" s="249"/>
      <c r="Q579" s="249"/>
      <c r="R579" s="249"/>
      <c r="S579" s="249"/>
      <c r="T579" s="25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1" t="s">
        <v>182</v>
      </c>
      <c r="AU579" s="251" t="s">
        <v>121</v>
      </c>
      <c r="AV579" s="14" t="s">
        <v>121</v>
      </c>
      <c r="AW579" s="14" t="s">
        <v>32</v>
      </c>
      <c r="AX579" s="14" t="s">
        <v>79</v>
      </c>
      <c r="AY579" s="251" t="s">
        <v>112</v>
      </c>
    </row>
    <row r="580" s="2" customFormat="1" ht="16.5" customHeight="1">
      <c r="A580" s="41"/>
      <c r="B580" s="42"/>
      <c r="C580" s="263" t="s">
        <v>684</v>
      </c>
      <c r="D580" s="263" t="s">
        <v>203</v>
      </c>
      <c r="E580" s="264" t="s">
        <v>685</v>
      </c>
      <c r="F580" s="265" t="s">
        <v>686</v>
      </c>
      <c r="G580" s="266" t="s">
        <v>178</v>
      </c>
      <c r="H580" s="267">
        <v>51.473999999999997</v>
      </c>
      <c r="I580" s="268"/>
      <c r="J580" s="269">
        <f>ROUND(I580*H580,2)</f>
        <v>0</v>
      </c>
      <c r="K580" s="265" t="s">
        <v>19</v>
      </c>
      <c r="L580" s="270"/>
      <c r="M580" s="271" t="s">
        <v>19</v>
      </c>
      <c r="N580" s="272" t="s">
        <v>43</v>
      </c>
      <c r="O580" s="87"/>
      <c r="P580" s="216">
        <f>O580*H580</f>
        <v>0</v>
      </c>
      <c r="Q580" s="216">
        <v>0.0030999999999999999</v>
      </c>
      <c r="R580" s="216">
        <f>Q580*H580</f>
        <v>0.15956939999999997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395</v>
      </c>
      <c r="AT580" s="218" t="s">
        <v>203</v>
      </c>
      <c r="AU580" s="218" t="s">
        <v>121</v>
      </c>
      <c r="AY580" s="20" t="s">
        <v>112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20" t="s">
        <v>121</v>
      </c>
      <c r="BK580" s="219">
        <f>ROUND(I580*H580,2)</f>
        <v>0</v>
      </c>
      <c r="BL580" s="20" t="s">
        <v>293</v>
      </c>
      <c r="BM580" s="218" t="s">
        <v>687</v>
      </c>
    </row>
    <row r="581" s="2" customFormat="1">
      <c r="A581" s="41"/>
      <c r="B581" s="42"/>
      <c r="C581" s="43"/>
      <c r="D581" s="220" t="s">
        <v>123</v>
      </c>
      <c r="E581" s="43"/>
      <c r="F581" s="221" t="s">
        <v>686</v>
      </c>
      <c r="G581" s="43"/>
      <c r="H581" s="43"/>
      <c r="I581" s="222"/>
      <c r="J581" s="43"/>
      <c r="K581" s="43"/>
      <c r="L581" s="47"/>
      <c r="M581" s="223"/>
      <c r="N581" s="22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123</v>
      </c>
      <c r="AU581" s="20" t="s">
        <v>121</v>
      </c>
    </row>
    <row r="582" s="14" customFormat="1">
      <c r="A582" s="14"/>
      <c r="B582" s="241"/>
      <c r="C582" s="242"/>
      <c r="D582" s="220" t="s">
        <v>182</v>
      </c>
      <c r="E582" s="242"/>
      <c r="F582" s="244" t="s">
        <v>688</v>
      </c>
      <c r="G582" s="242"/>
      <c r="H582" s="245">
        <v>51.473999999999997</v>
      </c>
      <c r="I582" s="246"/>
      <c r="J582" s="242"/>
      <c r="K582" s="242"/>
      <c r="L582" s="247"/>
      <c r="M582" s="248"/>
      <c r="N582" s="249"/>
      <c r="O582" s="249"/>
      <c r="P582" s="249"/>
      <c r="Q582" s="249"/>
      <c r="R582" s="249"/>
      <c r="S582" s="249"/>
      <c r="T582" s="25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1" t="s">
        <v>182</v>
      </c>
      <c r="AU582" s="251" t="s">
        <v>121</v>
      </c>
      <c r="AV582" s="14" t="s">
        <v>121</v>
      </c>
      <c r="AW582" s="14" t="s">
        <v>4</v>
      </c>
      <c r="AX582" s="14" t="s">
        <v>79</v>
      </c>
      <c r="AY582" s="251" t="s">
        <v>112</v>
      </c>
    </row>
    <row r="583" s="2" customFormat="1" ht="24.15" customHeight="1">
      <c r="A583" s="41"/>
      <c r="B583" s="42"/>
      <c r="C583" s="207" t="s">
        <v>689</v>
      </c>
      <c r="D583" s="207" t="s">
        <v>115</v>
      </c>
      <c r="E583" s="208" t="s">
        <v>690</v>
      </c>
      <c r="F583" s="209" t="s">
        <v>691</v>
      </c>
      <c r="G583" s="210" t="s">
        <v>178</v>
      </c>
      <c r="H583" s="211">
        <v>52.374000000000002</v>
      </c>
      <c r="I583" s="212"/>
      <c r="J583" s="213">
        <f>ROUND(I583*H583,2)</f>
        <v>0</v>
      </c>
      <c r="K583" s="209" t="s">
        <v>119</v>
      </c>
      <c r="L583" s="47"/>
      <c r="M583" s="214" t="s">
        <v>19</v>
      </c>
      <c r="N583" s="215" t="s">
        <v>43</v>
      </c>
      <c r="O583" s="87"/>
      <c r="P583" s="216">
        <f>O583*H583</f>
        <v>0</v>
      </c>
      <c r="Q583" s="216">
        <v>0</v>
      </c>
      <c r="R583" s="216">
        <f>Q583*H583</f>
        <v>0</v>
      </c>
      <c r="S583" s="216">
        <v>0</v>
      </c>
      <c r="T583" s="217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8" t="s">
        <v>293</v>
      </c>
      <c r="AT583" s="218" t="s">
        <v>115</v>
      </c>
      <c r="AU583" s="218" t="s">
        <v>121</v>
      </c>
      <c r="AY583" s="20" t="s">
        <v>112</v>
      </c>
      <c r="BE583" s="219">
        <f>IF(N583="základní",J583,0)</f>
        <v>0</v>
      </c>
      <c r="BF583" s="219">
        <f>IF(N583="snížená",J583,0)</f>
        <v>0</v>
      </c>
      <c r="BG583" s="219">
        <f>IF(N583="zákl. přenesená",J583,0)</f>
        <v>0</v>
      </c>
      <c r="BH583" s="219">
        <f>IF(N583="sníž. přenesená",J583,0)</f>
        <v>0</v>
      </c>
      <c r="BI583" s="219">
        <f>IF(N583="nulová",J583,0)</f>
        <v>0</v>
      </c>
      <c r="BJ583" s="20" t="s">
        <v>121</v>
      </c>
      <c r="BK583" s="219">
        <f>ROUND(I583*H583,2)</f>
        <v>0</v>
      </c>
      <c r="BL583" s="20" t="s">
        <v>293</v>
      </c>
      <c r="BM583" s="218" t="s">
        <v>692</v>
      </c>
    </row>
    <row r="584" s="2" customFormat="1">
      <c r="A584" s="41"/>
      <c r="B584" s="42"/>
      <c r="C584" s="43"/>
      <c r="D584" s="220" t="s">
        <v>123</v>
      </c>
      <c r="E584" s="43"/>
      <c r="F584" s="221" t="s">
        <v>691</v>
      </c>
      <c r="G584" s="43"/>
      <c r="H584" s="43"/>
      <c r="I584" s="222"/>
      <c r="J584" s="43"/>
      <c r="K584" s="43"/>
      <c r="L584" s="47"/>
      <c r="M584" s="223"/>
      <c r="N584" s="224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123</v>
      </c>
      <c r="AU584" s="20" t="s">
        <v>121</v>
      </c>
    </row>
    <row r="585" s="2" customFormat="1">
      <c r="A585" s="41"/>
      <c r="B585" s="42"/>
      <c r="C585" s="43"/>
      <c r="D585" s="225" t="s">
        <v>124</v>
      </c>
      <c r="E585" s="43"/>
      <c r="F585" s="226" t="s">
        <v>693</v>
      </c>
      <c r="G585" s="43"/>
      <c r="H585" s="43"/>
      <c r="I585" s="222"/>
      <c r="J585" s="43"/>
      <c r="K585" s="43"/>
      <c r="L585" s="47"/>
      <c r="M585" s="223"/>
      <c r="N585" s="224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124</v>
      </c>
      <c r="AU585" s="20" t="s">
        <v>121</v>
      </c>
    </row>
    <row r="586" s="14" customFormat="1">
      <c r="A586" s="14"/>
      <c r="B586" s="241"/>
      <c r="C586" s="242"/>
      <c r="D586" s="220" t="s">
        <v>182</v>
      </c>
      <c r="E586" s="243" t="s">
        <v>19</v>
      </c>
      <c r="F586" s="244" t="s">
        <v>694</v>
      </c>
      <c r="G586" s="242"/>
      <c r="H586" s="245">
        <v>52.374000000000002</v>
      </c>
      <c r="I586" s="246"/>
      <c r="J586" s="242"/>
      <c r="K586" s="242"/>
      <c r="L586" s="247"/>
      <c r="M586" s="248"/>
      <c r="N586" s="249"/>
      <c r="O586" s="249"/>
      <c r="P586" s="249"/>
      <c r="Q586" s="249"/>
      <c r="R586" s="249"/>
      <c r="S586" s="249"/>
      <c r="T586" s="25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1" t="s">
        <v>182</v>
      </c>
      <c r="AU586" s="251" t="s">
        <v>121</v>
      </c>
      <c r="AV586" s="14" t="s">
        <v>121</v>
      </c>
      <c r="AW586" s="14" t="s">
        <v>32</v>
      </c>
      <c r="AX586" s="14" t="s">
        <v>79</v>
      </c>
      <c r="AY586" s="251" t="s">
        <v>112</v>
      </c>
    </row>
    <row r="587" s="2" customFormat="1" ht="16.5" customHeight="1">
      <c r="A587" s="41"/>
      <c r="B587" s="42"/>
      <c r="C587" s="263" t="s">
        <v>695</v>
      </c>
      <c r="D587" s="263" t="s">
        <v>203</v>
      </c>
      <c r="E587" s="264" t="s">
        <v>696</v>
      </c>
      <c r="F587" s="265" t="s">
        <v>697</v>
      </c>
      <c r="G587" s="266" t="s">
        <v>178</v>
      </c>
      <c r="H587" s="267">
        <v>60.491999999999997</v>
      </c>
      <c r="I587" s="268"/>
      <c r="J587" s="269">
        <f>ROUND(I587*H587,2)</f>
        <v>0</v>
      </c>
      <c r="K587" s="265" t="s">
        <v>19</v>
      </c>
      <c r="L587" s="270"/>
      <c r="M587" s="271" t="s">
        <v>19</v>
      </c>
      <c r="N587" s="272" t="s">
        <v>43</v>
      </c>
      <c r="O587" s="87"/>
      <c r="P587" s="216">
        <f>O587*H587</f>
        <v>0</v>
      </c>
      <c r="Q587" s="216">
        <v>0.00029999999999999997</v>
      </c>
      <c r="R587" s="216">
        <f>Q587*H587</f>
        <v>0.018147599999999996</v>
      </c>
      <c r="S587" s="216">
        <v>0</v>
      </c>
      <c r="T587" s="217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8" t="s">
        <v>395</v>
      </c>
      <c r="AT587" s="218" t="s">
        <v>203</v>
      </c>
      <c r="AU587" s="218" t="s">
        <v>121</v>
      </c>
      <c r="AY587" s="20" t="s">
        <v>112</v>
      </c>
      <c r="BE587" s="219">
        <f>IF(N587="základní",J587,0)</f>
        <v>0</v>
      </c>
      <c r="BF587" s="219">
        <f>IF(N587="snížená",J587,0)</f>
        <v>0</v>
      </c>
      <c r="BG587" s="219">
        <f>IF(N587="zákl. přenesená",J587,0)</f>
        <v>0</v>
      </c>
      <c r="BH587" s="219">
        <f>IF(N587="sníž. přenesená",J587,0)</f>
        <v>0</v>
      </c>
      <c r="BI587" s="219">
        <f>IF(N587="nulová",J587,0)</f>
        <v>0</v>
      </c>
      <c r="BJ587" s="20" t="s">
        <v>121</v>
      </c>
      <c r="BK587" s="219">
        <f>ROUND(I587*H587,2)</f>
        <v>0</v>
      </c>
      <c r="BL587" s="20" t="s">
        <v>293</v>
      </c>
      <c r="BM587" s="218" t="s">
        <v>698</v>
      </c>
    </row>
    <row r="588" s="2" customFormat="1">
      <c r="A588" s="41"/>
      <c r="B588" s="42"/>
      <c r="C588" s="43"/>
      <c r="D588" s="220" t="s">
        <v>123</v>
      </c>
      <c r="E588" s="43"/>
      <c r="F588" s="221" t="s">
        <v>697</v>
      </c>
      <c r="G588" s="43"/>
      <c r="H588" s="43"/>
      <c r="I588" s="222"/>
      <c r="J588" s="43"/>
      <c r="K588" s="43"/>
      <c r="L588" s="47"/>
      <c r="M588" s="223"/>
      <c r="N588" s="22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123</v>
      </c>
      <c r="AU588" s="20" t="s">
        <v>121</v>
      </c>
    </row>
    <row r="589" s="14" customFormat="1">
      <c r="A589" s="14"/>
      <c r="B589" s="241"/>
      <c r="C589" s="242"/>
      <c r="D589" s="220" t="s">
        <v>182</v>
      </c>
      <c r="E589" s="242"/>
      <c r="F589" s="244" t="s">
        <v>699</v>
      </c>
      <c r="G589" s="242"/>
      <c r="H589" s="245">
        <v>60.491999999999997</v>
      </c>
      <c r="I589" s="246"/>
      <c r="J589" s="242"/>
      <c r="K589" s="242"/>
      <c r="L589" s="247"/>
      <c r="M589" s="248"/>
      <c r="N589" s="249"/>
      <c r="O589" s="249"/>
      <c r="P589" s="249"/>
      <c r="Q589" s="249"/>
      <c r="R589" s="249"/>
      <c r="S589" s="249"/>
      <c r="T589" s="25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1" t="s">
        <v>182</v>
      </c>
      <c r="AU589" s="251" t="s">
        <v>121</v>
      </c>
      <c r="AV589" s="14" t="s">
        <v>121</v>
      </c>
      <c r="AW589" s="14" t="s">
        <v>4</v>
      </c>
      <c r="AX589" s="14" t="s">
        <v>79</v>
      </c>
      <c r="AY589" s="251" t="s">
        <v>112</v>
      </c>
    </row>
    <row r="590" s="2" customFormat="1" ht="16.5" customHeight="1">
      <c r="A590" s="41"/>
      <c r="B590" s="42"/>
      <c r="C590" s="207" t="s">
        <v>700</v>
      </c>
      <c r="D590" s="207" t="s">
        <v>115</v>
      </c>
      <c r="E590" s="208" t="s">
        <v>701</v>
      </c>
      <c r="F590" s="209" t="s">
        <v>702</v>
      </c>
      <c r="G590" s="210" t="s">
        <v>263</v>
      </c>
      <c r="H590" s="211">
        <v>54.960000000000001</v>
      </c>
      <c r="I590" s="212"/>
      <c r="J590" s="213">
        <f>ROUND(I590*H590,2)</f>
        <v>0</v>
      </c>
      <c r="K590" s="209" t="s">
        <v>19</v>
      </c>
      <c r="L590" s="47"/>
      <c r="M590" s="214" t="s">
        <v>19</v>
      </c>
      <c r="N590" s="215" t="s">
        <v>43</v>
      </c>
      <c r="O590" s="87"/>
      <c r="P590" s="216">
        <f>O590*H590</f>
        <v>0</v>
      </c>
      <c r="Q590" s="216">
        <v>0</v>
      </c>
      <c r="R590" s="216">
        <f>Q590*H590</f>
        <v>0</v>
      </c>
      <c r="S590" s="216">
        <v>0</v>
      </c>
      <c r="T590" s="217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8" t="s">
        <v>293</v>
      </c>
      <c r="AT590" s="218" t="s">
        <v>115</v>
      </c>
      <c r="AU590" s="218" t="s">
        <v>121</v>
      </c>
      <c r="AY590" s="20" t="s">
        <v>112</v>
      </c>
      <c r="BE590" s="219">
        <f>IF(N590="základní",J590,0)</f>
        <v>0</v>
      </c>
      <c r="BF590" s="219">
        <f>IF(N590="snížená",J590,0)</f>
        <v>0</v>
      </c>
      <c r="BG590" s="219">
        <f>IF(N590="zákl. přenesená",J590,0)</f>
        <v>0</v>
      </c>
      <c r="BH590" s="219">
        <f>IF(N590="sníž. přenesená",J590,0)</f>
        <v>0</v>
      </c>
      <c r="BI590" s="219">
        <f>IF(N590="nulová",J590,0)</f>
        <v>0</v>
      </c>
      <c r="BJ590" s="20" t="s">
        <v>121</v>
      </c>
      <c r="BK590" s="219">
        <f>ROUND(I590*H590,2)</f>
        <v>0</v>
      </c>
      <c r="BL590" s="20" t="s">
        <v>293</v>
      </c>
      <c r="BM590" s="218" t="s">
        <v>703</v>
      </c>
    </row>
    <row r="591" s="2" customFormat="1">
      <c r="A591" s="41"/>
      <c r="B591" s="42"/>
      <c r="C591" s="43"/>
      <c r="D591" s="220" t="s">
        <v>123</v>
      </c>
      <c r="E591" s="43"/>
      <c r="F591" s="221" t="s">
        <v>702</v>
      </c>
      <c r="G591" s="43"/>
      <c r="H591" s="43"/>
      <c r="I591" s="222"/>
      <c r="J591" s="43"/>
      <c r="K591" s="43"/>
      <c r="L591" s="47"/>
      <c r="M591" s="223"/>
      <c r="N591" s="224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123</v>
      </c>
      <c r="AU591" s="20" t="s">
        <v>121</v>
      </c>
    </row>
    <row r="592" s="14" customFormat="1">
      <c r="A592" s="14"/>
      <c r="B592" s="241"/>
      <c r="C592" s="242"/>
      <c r="D592" s="220" t="s">
        <v>182</v>
      </c>
      <c r="E592" s="243" t="s">
        <v>19</v>
      </c>
      <c r="F592" s="244" t="s">
        <v>704</v>
      </c>
      <c r="G592" s="242"/>
      <c r="H592" s="245">
        <v>54.960000000000001</v>
      </c>
      <c r="I592" s="246"/>
      <c r="J592" s="242"/>
      <c r="K592" s="242"/>
      <c r="L592" s="247"/>
      <c r="M592" s="248"/>
      <c r="N592" s="249"/>
      <c r="O592" s="249"/>
      <c r="P592" s="249"/>
      <c r="Q592" s="249"/>
      <c r="R592" s="249"/>
      <c r="S592" s="249"/>
      <c r="T592" s="25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1" t="s">
        <v>182</v>
      </c>
      <c r="AU592" s="251" t="s">
        <v>121</v>
      </c>
      <c r="AV592" s="14" t="s">
        <v>121</v>
      </c>
      <c r="AW592" s="14" t="s">
        <v>32</v>
      </c>
      <c r="AX592" s="14" t="s">
        <v>79</v>
      </c>
      <c r="AY592" s="251" t="s">
        <v>112</v>
      </c>
    </row>
    <row r="593" s="2" customFormat="1" ht="16.5" customHeight="1">
      <c r="A593" s="41"/>
      <c r="B593" s="42"/>
      <c r="C593" s="207" t="s">
        <v>705</v>
      </c>
      <c r="D593" s="207" t="s">
        <v>115</v>
      </c>
      <c r="E593" s="208" t="s">
        <v>706</v>
      </c>
      <c r="F593" s="209" t="s">
        <v>707</v>
      </c>
      <c r="G593" s="210" t="s">
        <v>263</v>
      </c>
      <c r="H593" s="211">
        <v>54.960000000000001</v>
      </c>
      <c r="I593" s="212"/>
      <c r="J593" s="213">
        <f>ROUND(I593*H593,2)</f>
        <v>0</v>
      </c>
      <c r="K593" s="209" t="s">
        <v>19</v>
      </c>
      <c r="L593" s="47"/>
      <c r="M593" s="214" t="s">
        <v>19</v>
      </c>
      <c r="N593" s="215" t="s">
        <v>43</v>
      </c>
      <c r="O593" s="87"/>
      <c r="P593" s="216">
        <f>O593*H593</f>
        <v>0</v>
      </c>
      <c r="Q593" s="216">
        <v>0</v>
      </c>
      <c r="R593" s="216">
        <f>Q593*H593</f>
        <v>0</v>
      </c>
      <c r="S593" s="216">
        <v>0</v>
      </c>
      <c r="T593" s="21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8" t="s">
        <v>293</v>
      </c>
      <c r="AT593" s="218" t="s">
        <v>115</v>
      </c>
      <c r="AU593" s="218" t="s">
        <v>121</v>
      </c>
      <c r="AY593" s="20" t="s">
        <v>112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20" t="s">
        <v>121</v>
      </c>
      <c r="BK593" s="219">
        <f>ROUND(I593*H593,2)</f>
        <v>0</v>
      </c>
      <c r="BL593" s="20" t="s">
        <v>293</v>
      </c>
      <c r="BM593" s="218" t="s">
        <v>708</v>
      </c>
    </row>
    <row r="594" s="2" customFormat="1">
      <c r="A594" s="41"/>
      <c r="B594" s="42"/>
      <c r="C594" s="43"/>
      <c r="D594" s="220" t="s">
        <v>123</v>
      </c>
      <c r="E594" s="43"/>
      <c r="F594" s="221" t="s">
        <v>707</v>
      </c>
      <c r="G594" s="43"/>
      <c r="H594" s="43"/>
      <c r="I594" s="222"/>
      <c r="J594" s="43"/>
      <c r="K594" s="43"/>
      <c r="L594" s="47"/>
      <c r="M594" s="223"/>
      <c r="N594" s="224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123</v>
      </c>
      <c r="AU594" s="20" t="s">
        <v>121</v>
      </c>
    </row>
    <row r="595" s="14" customFormat="1">
      <c r="A595" s="14"/>
      <c r="B595" s="241"/>
      <c r="C595" s="242"/>
      <c r="D595" s="220" t="s">
        <v>182</v>
      </c>
      <c r="E595" s="243" t="s">
        <v>19</v>
      </c>
      <c r="F595" s="244" t="s">
        <v>704</v>
      </c>
      <c r="G595" s="242"/>
      <c r="H595" s="245">
        <v>54.960000000000001</v>
      </c>
      <c r="I595" s="246"/>
      <c r="J595" s="242"/>
      <c r="K595" s="242"/>
      <c r="L595" s="247"/>
      <c r="M595" s="248"/>
      <c r="N595" s="249"/>
      <c r="O595" s="249"/>
      <c r="P595" s="249"/>
      <c r="Q595" s="249"/>
      <c r="R595" s="249"/>
      <c r="S595" s="249"/>
      <c r="T595" s="25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1" t="s">
        <v>182</v>
      </c>
      <c r="AU595" s="251" t="s">
        <v>121</v>
      </c>
      <c r="AV595" s="14" t="s">
        <v>121</v>
      </c>
      <c r="AW595" s="14" t="s">
        <v>32</v>
      </c>
      <c r="AX595" s="14" t="s">
        <v>79</v>
      </c>
      <c r="AY595" s="251" t="s">
        <v>112</v>
      </c>
    </row>
    <row r="596" s="2" customFormat="1" ht="16.5" customHeight="1">
      <c r="A596" s="41"/>
      <c r="B596" s="42"/>
      <c r="C596" s="207" t="s">
        <v>709</v>
      </c>
      <c r="D596" s="207" t="s">
        <v>115</v>
      </c>
      <c r="E596" s="208" t="s">
        <v>710</v>
      </c>
      <c r="F596" s="209" t="s">
        <v>711</v>
      </c>
      <c r="G596" s="210" t="s">
        <v>263</v>
      </c>
      <c r="H596" s="211">
        <v>54.960000000000001</v>
      </c>
      <c r="I596" s="212"/>
      <c r="J596" s="213">
        <f>ROUND(I596*H596,2)</f>
        <v>0</v>
      </c>
      <c r="K596" s="209" t="s">
        <v>19</v>
      </c>
      <c r="L596" s="47"/>
      <c r="M596" s="214" t="s">
        <v>19</v>
      </c>
      <c r="N596" s="215" t="s">
        <v>43</v>
      </c>
      <c r="O596" s="87"/>
      <c r="P596" s="216">
        <f>O596*H596</f>
        <v>0</v>
      </c>
      <c r="Q596" s="216">
        <v>0</v>
      </c>
      <c r="R596" s="216">
        <f>Q596*H596</f>
        <v>0</v>
      </c>
      <c r="S596" s="216">
        <v>0</v>
      </c>
      <c r="T596" s="217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8" t="s">
        <v>293</v>
      </c>
      <c r="AT596" s="218" t="s">
        <v>115</v>
      </c>
      <c r="AU596" s="218" t="s">
        <v>121</v>
      </c>
      <c r="AY596" s="20" t="s">
        <v>112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20" t="s">
        <v>121</v>
      </c>
      <c r="BK596" s="219">
        <f>ROUND(I596*H596,2)</f>
        <v>0</v>
      </c>
      <c r="BL596" s="20" t="s">
        <v>293</v>
      </c>
      <c r="BM596" s="218" t="s">
        <v>712</v>
      </c>
    </row>
    <row r="597" s="2" customFormat="1">
      <c r="A597" s="41"/>
      <c r="B597" s="42"/>
      <c r="C597" s="43"/>
      <c r="D597" s="220" t="s">
        <v>123</v>
      </c>
      <c r="E597" s="43"/>
      <c r="F597" s="221" t="s">
        <v>711</v>
      </c>
      <c r="G597" s="43"/>
      <c r="H597" s="43"/>
      <c r="I597" s="222"/>
      <c r="J597" s="43"/>
      <c r="K597" s="43"/>
      <c r="L597" s="47"/>
      <c r="M597" s="223"/>
      <c r="N597" s="224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123</v>
      </c>
      <c r="AU597" s="20" t="s">
        <v>121</v>
      </c>
    </row>
    <row r="598" s="14" customFormat="1">
      <c r="A598" s="14"/>
      <c r="B598" s="241"/>
      <c r="C598" s="242"/>
      <c r="D598" s="220" t="s">
        <v>182</v>
      </c>
      <c r="E598" s="243" t="s">
        <v>19</v>
      </c>
      <c r="F598" s="244" t="s">
        <v>704</v>
      </c>
      <c r="G598" s="242"/>
      <c r="H598" s="245">
        <v>54.960000000000001</v>
      </c>
      <c r="I598" s="246"/>
      <c r="J598" s="242"/>
      <c r="K598" s="242"/>
      <c r="L598" s="247"/>
      <c r="M598" s="248"/>
      <c r="N598" s="249"/>
      <c r="O598" s="249"/>
      <c r="P598" s="249"/>
      <c r="Q598" s="249"/>
      <c r="R598" s="249"/>
      <c r="S598" s="249"/>
      <c r="T598" s="25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1" t="s">
        <v>182</v>
      </c>
      <c r="AU598" s="251" t="s">
        <v>121</v>
      </c>
      <c r="AV598" s="14" t="s">
        <v>121</v>
      </c>
      <c r="AW598" s="14" t="s">
        <v>32</v>
      </c>
      <c r="AX598" s="14" t="s">
        <v>79</v>
      </c>
      <c r="AY598" s="251" t="s">
        <v>112</v>
      </c>
    </row>
    <row r="599" s="2" customFormat="1" ht="24.15" customHeight="1">
      <c r="A599" s="41"/>
      <c r="B599" s="42"/>
      <c r="C599" s="207" t="s">
        <v>713</v>
      </c>
      <c r="D599" s="207" t="s">
        <v>115</v>
      </c>
      <c r="E599" s="208" t="s">
        <v>714</v>
      </c>
      <c r="F599" s="209" t="s">
        <v>715</v>
      </c>
      <c r="G599" s="210" t="s">
        <v>178</v>
      </c>
      <c r="H599" s="211">
        <v>46.439999999999998</v>
      </c>
      <c r="I599" s="212"/>
      <c r="J599" s="213">
        <f>ROUND(I599*H599,2)</f>
        <v>0</v>
      </c>
      <c r="K599" s="209" t="s">
        <v>19</v>
      </c>
      <c r="L599" s="47"/>
      <c r="M599" s="214" t="s">
        <v>19</v>
      </c>
      <c r="N599" s="215" t="s">
        <v>43</v>
      </c>
      <c r="O599" s="87"/>
      <c r="P599" s="216">
        <f>O599*H599</f>
        <v>0</v>
      </c>
      <c r="Q599" s="216">
        <v>0</v>
      </c>
      <c r="R599" s="216">
        <f>Q599*H599</f>
        <v>0</v>
      </c>
      <c r="S599" s="216">
        <v>0</v>
      </c>
      <c r="T599" s="217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8" t="s">
        <v>293</v>
      </c>
      <c r="AT599" s="218" t="s">
        <v>115</v>
      </c>
      <c r="AU599" s="218" t="s">
        <v>121</v>
      </c>
      <c r="AY599" s="20" t="s">
        <v>112</v>
      </c>
      <c r="BE599" s="219">
        <f>IF(N599="základní",J599,0)</f>
        <v>0</v>
      </c>
      <c r="BF599" s="219">
        <f>IF(N599="snížená",J599,0)</f>
        <v>0</v>
      </c>
      <c r="BG599" s="219">
        <f>IF(N599="zákl. přenesená",J599,0)</f>
        <v>0</v>
      </c>
      <c r="BH599" s="219">
        <f>IF(N599="sníž. přenesená",J599,0)</f>
        <v>0</v>
      </c>
      <c r="BI599" s="219">
        <f>IF(N599="nulová",J599,0)</f>
        <v>0</v>
      </c>
      <c r="BJ599" s="20" t="s">
        <v>121</v>
      </c>
      <c r="BK599" s="219">
        <f>ROUND(I599*H599,2)</f>
        <v>0</v>
      </c>
      <c r="BL599" s="20" t="s">
        <v>293</v>
      </c>
      <c r="BM599" s="218" t="s">
        <v>716</v>
      </c>
    </row>
    <row r="600" s="2" customFormat="1">
      <c r="A600" s="41"/>
      <c r="B600" s="42"/>
      <c r="C600" s="43"/>
      <c r="D600" s="220" t="s">
        <v>123</v>
      </c>
      <c r="E600" s="43"/>
      <c r="F600" s="221" t="s">
        <v>715</v>
      </c>
      <c r="G600" s="43"/>
      <c r="H600" s="43"/>
      <c r="I600" s="222"/>
      <c r="J600" s="43"/>
      <c r="K600" s="43"/>
      <c r="L600" s="47"/>
      <c r="M600" s="223"/>
      <c r="N600" s="224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123</v>
      </c>
      <c r="AU600" s="20" t="s">
        <v>121</v>
      </c>
    </row>
    <row r="601" s="14" customFormat="1">
      <c r="A601" s="14"/>
      <c r="B601" s="241"/>
      <c r="C601" s="242"/>
      <c r="D601" s="220" t="s">
        <v>182</v>
      </c>
      <c r="E601" s="243" t="s">
        <v>19</v>
      </c>
      <c r="F601" s="244" t="s">
        <v>717</v>
      </c>
      <c r="G601" s="242"/>
      <c r="H601" s="245">
        <v>46.439999999999998</v>
      </c>
      <c r="I601" s="246"/>
      <c r="J601" s="242"/>
      <c r="K601" s="242"/>
      <c r="L601" s="247"/>
      <c r="M601" s="248"/>
      <c r="N601" s="249"/>
      <c r="O601" s="249"/>
      <c r="P601" s="249"/>
      <c r="Q601" s="249"/>
      <c r="R601" s="249"/>
      <c r="S601" s="249"/>
      <c r="T601" s="25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1" t="s">
        <v>182</v>
      </c>
      <c r="AU601" s="251" t="s">
        <v>121</v>
      </c>
      <c r="AV601" s="14" t="s">
        <v>121</v>
      </c>
      <c r="AW601" s="14" t="s">
        <v>32</v>
      </c>
      <c r="AX601" s="14" t="s">
        <v>79</v>
      </c>
      <c r="AY601" s="251" t="s">
        <v>112</v>
      </c>
    </row>
    <row r="602" s="2" customFormat="1" ht="24.15" customHeight="1">
      <c r="A602" s="41"/>
      <c r="B602" s="42"/>
      <c r="C602" s="207" t="s">
        <v>718</v>
      </c>
      <c r="D602" s="207" t="s">
        <v>115</v>
      </c>
      <c r="E602" s="208" t="s">
        <v>719</v>
      </c>
      <c r="F602" s="209" t="s">
        <v>720</v>
      </c>
      <c r="G602" s="210" t="s">
        <v>178</v>
      </c>
      <c r="H602" s="211">
        <v>7.6139999999999999</v>
      </c>
      <c r="I602" s="212"/>
      <c r="J602" s="213">
        <f>ROUND(I602*H602,2)</f>
        <v>0</v>
      </c>
      <c r="K602" s="209" t="s">
        <v>19</v>
      </c>
      <c r="L602" s="47"/>
      <c r="M602" s="214" t="s">
        <v>19</v>
      </c>
      <c r="N602" s="215" t="s">
        <v>43</v>
      </c>
      <c r="O602" s="87"/>
      <c r="P602" s="216">
        <f>O602*H602</f>
        <v>0</v>
      </c>
      <c r="Q602" s="216">
        <v>0</v>
      </c>
      <c r="R602" s="216">
        <f>Q602*H602</f>
        <v>0</v>
      </c>
      <c r="S602" s="216">
        <v>0</v>
      </c>
      <c r="T602" s="217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8" t="s">
        <v>293</v>
      </c>
      <c r="AT602" s="218" t="s">
        <v>115</v>
      </c>
      <c r="AU602" s="218" t="s">
        <v>121</v>
      </c>
      <c r="AY602" s="20" t="s">
        <v>112</v>
      </c>
      <c r="BE602" s="219">
        <f>IF(N602="základní",J602,0)</f>
        <v>0</v>
      </c>
      <c r="BF602" s="219">
        <f>IF(N602="snížená",J602,0)</f>
        <v>0</v>
      </c>
      <c r="BG602" s="219">
        <f>IF(N602="zákl. přenesená",J602,0)</f>
        <v>0</v>
      </c>
      <c r="BH602" s="219">
        <f>IF(N602="sníž. přenesená",J602,0)</f>
        <v>0</v>
      </c>
      <c r="BI602" s="219">
        <f>IF(N602="nulová",J602,0)</f>
        <v>0</v>
      </c>
      <c r="BJ602" s="20" t="s">
        <v>121</v>
      </c>
      <c r="BK602" s="219">
        <f>ROUND(I602*H602,2)</f>
        <v>0</v>
      </c>
      <c r="BL602" s="20" t="s">
        <v>293</v>
      </c>
      <c r="BM602" s="218" t="s">
        <v>721</v>
      </c>
    </row>
    <row r="603" s="2" customFormat="1">
      <c r="A603" s="41"/>
      <c r="B603" s="42"/>
      <c r="C603" s="43"/>
      <c r="D603" s="220" t="s">
        <v>123</v>
      </c>
      <c r="E603" s="43"/>
      <c r="F603" s="221" t="s">
        <v>720</v>
      </c>
      <c r="G603" s="43"/>
      <c r="H603" s="43"/>
      <c r="I603" s="222"/>
      <c r="J603" s="43"/>
      <c r="K603" s="43"/>
      <c r="L603" s="47"/>
      <c r="M603" s="223"/>
      <c r="N603" s="224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123</v>
      </c>
      <c r="AU603" s="20" t="s">
        <v>121</v>
      </c>
    </row>
    <row r="604" s="14" customFormat="1">
      <c r="A604" s="14"/>
      <c r="B604" s="241"/>
      <c r="C604" s="242"/>
      <c r="D604" s="220" t="s">
        <v>182</v>
      </c>
      <c r="E604" s="243" t="s">
        <v>19</v>
      </c>
      <c r="F604" s="244" t="s">
        <v>722</v>
      </c>
      <c r="G604" s="242"/>
      <c r="H604" s="245">
        <v>7.6139999999999999</v>
      </c>
      <c r="I604" s="246"/>
      <c r="J604" s="242"/>
      <c r="K604" s="242"/>
      <c r="L604" s="247"/>
      <c r="M604" s="248"/>
      <c r="N604" s="249"/>
      <c r="O604" s="249"/>
      <c r="P604" s="249"/>
      <c r="Q604" s="249"/>
      <c r="R604" s="249"/>
      <c r="S604" s="249"/>
      <c r="T604" s="25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1" t="s">
        <v>182</v>
      </c>
      <c r="AU604" s="251" t="s">
        <v>121</v>
      </c>
      <c r="AV604" s="14" t="s">
        <v>121</v>
      </c>
      <c r="AW604" s="14" t="s">
        <v>32</v>
      </c>
      <c r="AX604" s="14" t="s">
        <v>79</v>
      </c>
      <c r="AY604" s="251" t="s">
        <v>112</v>
      </c>
    </row>
    <row r="605" s="2" customFormat="1" ht="16.5" customHeight="1">
      <c r="A605" s="41"/>
      <c r="B605" s="42"/>
      <c r="C605" s="207" t="s">
        <v>723</v>
      </c>
      <c r="D605" s="207" t="s">
        <v>115</v>
      </c>
      <c r="E605" s="208" t="s">
        <v>724</v>
      </c>
      <c r="F605" s="209" t="s">
        <v>725</v>
      </c>
      <c r="G605" s="210" t="s">
        <v>486</v>
      </c>
      <c r="H605" s="211">
        <v>23</v>
      </c>
      <c r="I605" s="212"/>
      <c r="J605" s="213">
        <f>ROUND(I605*H605,2)</f>
        <v>0</v>
      </c>
      <c r="K605" s="209" t="s">
        <v>19</v>
      </c>
      <c r="L605" s="47"/>
      <c r="M605" s="214" t="s">
        <v>19</v>
      </c>
      <c r="N605" s="215" t="s">
        <v>43</v>
      </c>
      <c r="O605" s="87"/>
      <c r="P605" s="216">
        <f>O605*H605</f>
        <v>0</v>
      </c>
      <c r="Q605" s="216">
        <v>0</v>
      </c>
      <c r="R605" s="216">
        <f>Q605*H605</f>
        <v>0</v>
      </c>
      <c r="S605" s="216">
        <v>0</v>
      </c>
      <c r="T605" s="217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8" t="s">
        <v>293</v>
      </c>
      <c r="AT605" s="218" t="s">
        <v>115</v>
      </c>
      <c r="AU605" s="218" t="s">
        <v>121</v>
      </c>
      <c r="AY605" s="20" t="s">
        <v>112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20" t="s">
        <v>121</v>
      </c>
      <c r="BK605" s="219">
        <f>ROUND(I605*H605,2)</f>
        <v>0</v>
      </c>
      <c r="BL605" s="20" t="s">
        <v>293</v>
      </c>
      <c r="BM605" s="218" t="s">
        <v>726</v>
      </c>
    </row>
    <row r="606" s="2" customFormat="1">
      <c r="A606" s="41"/>
      <c r="B606" s="42"/>
      <c r="C606" s="43"/>
      <c r="D606" s="220" t="s">
        <v>123</v>
      </c>
      <c r="E606" s="43"/>
      <c r="F606" s="221" t="s">
        <v>725</v>
      </c>
      <c r="G606" s="43"/>
      <c r="H606" s="43"/>
      <c r="I606" s="222"/>
      <c r="J606" s="43"/>
      <c r="K606" s="43"/>
      <c r="L606" s="47"/>
      <c r="M606" s="223"/>
      <c r="N606" s="224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123</v>
      </c>
      <c r="AU606" s="20" t="s">
        <v>121</v>
      </c>
    </row>
    <row r="607" s="14" customFormat="1">
      <c r="A607" s="14"/>
      <c r="B607" s="241"/>
      <c r="C607" s="242"/>
      <c r="D607" s="220" t="s">
        <v>182</v>
      </c>
      <c r="E607" s="243" t="s">
        <v>19</v>
      </c>
      <c r="F607" s="244" t="s">
        <v>727</v>
      </c>
      <c r="G607" s="242"/>
      <c r="H607" s="245">
        <v>23</v>
      </c>
      <c r="I607" s="246"/>
      <c r="J607" s="242"/>
      <c r="K607" s="242"/>
      <c r="L607" s="247"/>
      <c r="M607" s="248"/>
      <c r="N607" s="249"/>
      <c r="O607" s="249"/>
      <c r="P607" s="249"/>
      <c r="Q607" s="249"/>
      <c r="R607" s="249"/>
      <c r="S607" s="249"/>
      <c r="T607" s="250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1" t="s">
        <v>182</v>
      </c>
      <c r="AU607" s="251" t="s">
        <v>121</v>
      </c>
      <c r="AV607" s="14" t="s">
        <v>121</v>
      </c>
      <c r="AW607" s="14" t="s">
        <v>32</v>
      </c>
      <c r="AX607" s="14" t="s">
        <v>79</v>
      </c>
      <c r="AY607" s="251" t="s">
        <v>112</v>
      </c>
    </row>
    <row r="608" s="2" customFormat="1" ht="16.5" customHeight="1">
      <c r="A608" s="41"/>
      <c r="B608" s="42"/>
      <c r="C608" s="207" t="s">
        <v>728</v>
      </c>
      <c r="D608" s="207" t="s">
        <v>115</v>
      </c>
      <c r="E608" s="208" t="s">
        <v>729</v>
      </c>
      <c r="F608" s="209" t="s">
        <v>730</v>
      </c>
      <c r="G608" s="210" t="s">
        <v>432</v>
      </c>
      <c r="H608" s="211">
        <v>0.186</v>
      </c>
      <c r="I608" s="212"/>
      <c r="J608" s="213">
        <f>ROUND(I608*H608,2)</f>
        <v>0</v>
      </c>
      <c r="K608" s="209" t="s">
        <v>119</v>
      </c>
      <c r="L608" s="47"/>
      <c r="M608" s="214" t="s">
        <v>19</v>
      </c>
      <c r="N608" s="215" t="s">
        <v>43</v>
      </c>
      <c r="O608" s="87"/>
      <c r="P608" s="216">
        <f>O608*H608</f>
        <v>0</v>
      </c>
      <c r="Q608" s="216">
        <v>0</v>
      </c>
      <c r="R608" s="216">
        <f>Q608*H608</f>
        <v>0</v>
      </c>
      <c r="S608" s="216">
        <v>0</v>
      </c>
      <c r="T608" s="217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8" t="s">
        <v>293</v>
      </c>
      <c r="AT608" s="218" t="s">
        <v>115</v>
      </c>
      <c r="AU608" s="218" t="s">
        <v>121</v>
      </c>
      <c r="AY608" s="20" t="s">
        <v>112</v>
      </c>
      <c r="BE608" s="219">
        <f>IF(N608="základní",J608,0)</f>
        <v>0</v>
      </c>
      <c r="BF608" s="219">
        <f>IF(N608="snížená",J608,0)</f>
        <v>0</v>
      </c>
      <c r="BG608" s="219">
        <f>IF(N608="zákl. přenesená",J608,0)</f>
        <v>0</v>
      </c>
      <c r="BH608" s="219">
        <f>IF(N608="sníž. přenesená",J608,0)</f>
        <v>0</v>
      </c>
      <c r="BI608" s="219">
        <f>IF(N608="nulová",J608,0)</f>
        <v>0</v>
      </c>
      <c r="BJ608" s="20" t="s">
        <v>121</v>
      </c>
      <c r="BK608" s="219">
        <f>ROUND(I608*H608,2)</f>
        <v>0</v>
      </c>
      <c r="BL608" s="20" t="s">
        <v>293</v>
      </c>
      <c r="BM608" s="218" t="s">
        <v>731</v>
      </c>
    </row>
    <row r="609" s="2" customFormat="1">
      <c r="A609" s="41"/>
      <c r="B609" s="42"/>
      <c r="C609" s="43"/>
      <c r="D609" s="220" t="s">
        <v>123</v>
      </c>
      <c r="E609" s="43"/>
      <c r="F609" s="221" t="s">
        <v>732</v>
      </c>
      <c r="G609" s="43"/>
      <c r="H609" s="43"/>
      <c r="I609" s="222"/>
      <c r="J609" s="43"/>
      <c r="K609" s="43"/>
      <c r="L609" s="47"/>
      <c r="M609" s="223"/>
      <c r="N609" s="224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123</v>
      </c>
      <c r="AU609" s="20" t="s">
        <v>121</v>
      </c>
    </row>
    <row r="610" s="2" customFormat="1">
      <c r="A610" s="41"/>
      <c r="B610" s="42"/>
      <c r="C610" s="43"/>
      <c r="D610" s="225" t="s">
        <v>124</v>
      </c>
      <c r="E610" s="43"/>
      <c r="F610" s="226" t="s">
        <v>733</v>
      </c>
      <c r="G610" s="43"/>
      <c r="H610" s="43"/>
      <c r="I610" s="222"/>
      <c r="J610" s="43"/>
      <c r="K610" s="43"/>
      <c r="L610" s="47"/>
      <c r="M610" s="223"/>
      <c r="N610" s="224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124</v>
      </c>
      <c r="AU610" s="20" t="s">
        <v>121</v>
      </c>
    </row>
    <row r="611" s="12" customFormat="1" ht="22.8" customHeight="1">
      <c r="A611" s="12"/>
      <c r="B611" s="191"/>
      <c r="C611" s="192"/>
      <c r="D611" s="193" t="s">
        <v>70</v>
      </c>
      <c r="E611" s="205" t="s">
        <v>734</v>
      </c>
      <c r="F611" s="205" t="s">
        <v>735</v>
      </c>
      <c r="G611" s="192"/>
      <c r="H611" s="192"/>
      <c r="I611" s="195"/>
      <c r="J611" s="206">
        <f>BK611</f>
        <v>0</v>
      </c>
      <c r="K611" s="192"/>
      <c r="L611" s="197"/>
      <c r="M611" s="198"/>
      <c r="N611" s="199"/>
      <c r="O611" s="199"/>
      <c r="P611" s="200">
        <f>SUM(P612:P624)</f>
        <v>0</v>
      </c>
      <c r="Q611" s="199"/>
      <c r="R611" s="200">
        <f>SUM(R612:R624)</f>
        <v>0</v>
      </c>
      <c r="S611" s="199"/>
      <c r="T611" s="201">
        <f>SUM(T612:T624)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02" t="s">
        <v>121</v>
      </c>
      <c r="AT611" s="203" t="s">
        <v>70</v>
      </c>
      <c r="AU611" s="203" t="s">
        <v>79</v>
      </c>
      <c r="AY611" s="202" t="s">
        <v>112</v>
      </c>
      <c r="BK611" s="204">
        <f>SUM(BK612:BK624)</f>
        <v>0</v>
      </c>
    </row>
    <row r="612" s="2" customFormat="1" ht="16.5" customHeight="1">
      <c r="A612" s="41"/>
      <c r="B612" s="42"/>
      <c r="C612" s="207" t="s">
        <v>736</v>
      </c>
      <c r="D612" s="207" t="s">
        <v>115</v>
      </c>
      <c r="E612" s="208" t="s">
        <v>737</v>
      </c>
      <c r="F612" s="209" t="s">
        <v>738</v>
      </c>
      <c r="G612" s="210" t="s">
        <v>118</v>
      </c>
      <c r="H612" s="211">
        <v>1</v>
      </c>
      <c r="I612" s="212"/>
      <c r="J612" s="213">
        <f>ROUND(I612*H612,2)</f>
        <v>0</v>
      </c>
      <c r="K612" s="209" t="s">
        <v>19</v>
      </c>
      <c r="L612" s="47"/>
      <c r="M612" s="214" t="s">
        <v>19</v>
      </c>
      <c r="N612" s="215" t="s">
        <v>43</v>
      </c>
      <c r="O612" s="87"/>
      <c r="P612" s="216">
        <f>O612*H612</f>
        <v>0</v>
      </c>
      <c r="Q612" s="216">
        <v>0</v>
      </c>
      <c r="R612" s="216">
        <f>Q612*H612</f>
        <v>0</v>
      </c>
      <c r="S612" s="216">
        <v>0</v>
      </c>
      <c r="T612" s="217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8" t="s">
        <v>293</v>
      </c>
      <c r="AT612" s="218" t="s">
        <v>115</v>
      </c>
      <c r="AU612" s="218" t="s">
        <v>121</v>
      </c>
      <c r="AY612" s="20" t="s">
        <v>112</v>
      </c>
      <c r="BE612" s="219">
        <f>IF(N612="základní",J612,0)</f>
        <v>0</v>
      </c>
      <c r="BF612" s="219">
        <f>IF(N612="snížená",J612,0)</f>
        <v>0</v>
      </c>
      <c r="BG612" s="219">
        <f>IF(N612="zákl. přenesená",J612,0)</f>
        <v>0</v>
      </c>
      <c r="BH612" s="219">
        <f>IF(N612="sníž. přenesená",J612,0)</f>
        <v>0</v>
      </c>
      <c r="BI612" s="219">
        <f>IF(N612="nulová",J612,0)</f>
        <v>0</v>
      </c>
      <c r="BJ612" s="20" t="s">
        <v>121</v>
      </c>
      <c r="BK612" s="219">
        <f>ROUND(I612*H612,2)</f>
        <v>0</v>
      </c>
      <c r="BL612" s="20" t="s">
        <v>293</v>
      </c>
      <c r="BM612" s="218" t="s">
        <v>739</v>
      </c>
    </row>
    <row r="613" s="2" customFormat="1">
      <c r="A613" s="41"/>
      <c r="B613" s="42"/>
      <c r="C613" s="43"/>
      <c r="D613" s="220" t="s">
        <v>123</v>
      </c>
      <c r="E613" s="43"/>
      <c r="F613" s="221" t="s">
        <v>738</v>
      </c>
      <c r="G613" s="43"/>
      <c r="H613" s="43"/>
      <c r="I613" s="222"/>
      <c r="J613" s="43"/>
      <c r="K613" s="43"/>
      <c r="L613" s="47"/>
      <c r="M613" s="223"/>
      <c r="N613" s="224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123</v>
      </c>
      <c r="AU613" s="20" t="s">
        <v>121</v>
      </c>
    </row>
    <row r="614" s="2" customFormat="1">
      <c r="A614" s="41"/>
      <c r="B614" s="42"/>
      <c r="C614" s="43"/>
      <c r="D614" s="220" t="s">
        <v>586</v>
      </c>
      <c r="E614" s="43"/>
      <c r="F614" s="284" t="s">
        <v>740</v>
      </c>
      <c r="G614" s="43"/>
      <c r="H614" s="43"/>
      <c r="I614" s="222"/>
      <c r="J614" s="43"/>
      <c r="K614" s="43"/>
      <c r="L614" s="47"/>
      <c r="M614" s="223"/>
      <c r="N614" s="224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586</v>
      </c>
      <c r="AU614" s="20" t="s">
        <v>121</v>
      </c>
    </row>
    <row r="615" s="2" customFormat="1" ht="16.5" customHeight="1">
      <c r="A615" s="41"/>
      <c r="B615" s="42"/>
      <c r="C615" s="207" t="s">
        <v>741</v>
      </c>
      <c r="D615" s="207" t="s">
        <v>115</v>
      </c>
      <c r="E615" s="208" t="s">
        <v>742</v>
      </c>
      <c r="F615" s="209" t="s">
        <v>743</v>
      </c>
      <c r="G615" s="210" t="s">
        <v>118</v>
      </c>
      <c r="H615" s="211">
        <v>1</v>
      </c>
      <c r="I615" s="212"/>
      <c r="J615" s="213">
        <f>ROUND(I615*H615,2)</f>
        <v>0</v>
      </c>
      <c r="K615" s="209" t="s">
        <v>19</v>
      </c>
      <c r="L615" s="47"/>
      <c r="M615" s="214" t="s">
        <v>19</v>
      </c>
      <c r="N615" s="215" t="s">
        <v>43</v>
      </c>
      <c r="O615" s="87"/>
      <c r="P615" s="216">
        <f>O615*H615</f>
        <v>0</v>
      </c>
      <c r="Q615" s="216">
        <v>0</v>
      </c>
      <c r="R615" s="216">
        <f>Q615*H615</f>
        <v>0</v>
      </c>
      <c r="S615" s="216">
        <v>0</v>
      </c>
      <c r="T615" s="217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8" t="s">
        <v>293</v>
      </c>
      <c r="AT615" s="218" t="s">
        <v>115</v>
      </c>
      <c r="AU615" s="218" t="s">
        <v>121</v>
      </c>
      <c r="AY615" s="20" t="s">
        <v>112</v>
      </c>
      <c r="BE615" s="219">
        <f>IF(N615="základní",J615,0)</f>
        <v>0</v>
      </c>
      <c r="BF615" s="219">
        <f>IF(N615="snížená",J615,0)</f>
        <v>0</v>
      </c>
      <c r="BG615" s="219">
        <f>IF(N615="zákl. přenesená",J615,0)</f>
        <v>0</v>
      </c>
      <c r="BH615" s="219">
        <f>IF(N615="sníž. přenesená",J615,0)</f>
        <v>0</v>
      </c>
      <c r="BI615" s="219">
        <f>IF(N615="nulová",J615,0)</f>
        <v>0</v>
      </c>
      <c r="BJ615" s="20" t="s">
        <v>121</v>
      </c>
      <c r="BK615" s="219">
        <f>ROUND(I615*H615,2)</f>
        <v>0</v>
      </c>
      <c r="BL615" s="20" t="s">
        <v>293</v>
      </c>
      <c r="BM615" s="218" t="s">
        <v>744</v>
      </c>
    </row>
    <row r="616" s="2" customFormat="1">
      <c r="A616" s="41"/>
      <c r="B616" s="42"/>
      <c r="C616" s="43"/>
      <c r="D616" s="220" t="s">
        <v>123</v>
      </c>
      <c r="E616" s="43"/>
      <c r="F616" s="221" t="s">
        <v>743</v>
      </c>
      <c r="G616" s="43"/>
      <c r="H616" s="43"/>
      <c r="I616" s="222"/>
      <c r="J616" s="43"/>
      <c r="K616" s="43"/>
      <c r="L616" s="47"/>
      <c r="M616" s="223"/>
      <c r="N616" s="224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123</v>
      </c>
      <c r="AU616" s="20" t="s">
        <v>121</v>
      </c>
    </row>
    <row r="617" s="2" customFormat="1">
      <c r="A617" s="41"/>
      <c r="B617" s="42"/>
      <c r="C617" s="43"/>
      <c r="D617" s="220" t="s">
        <v>586</v>
      </c>
      <c r="E617" s="43"/>
      <c r="F617" s="284" t="s">
        <v>740</v>
      </c>
      <c r="G617" s="43"/>
      <c r="H617" s="43"/>
      <c r="I617" s="222"/>
      <c r="J617" s="43"/>
      <c r="K617" s="43"/>
      <c r="L617" s="47"/>
      <c r="M617" s="223"/>
      <c r="N617" s="224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586</v>
      </c>
      <c r="AU617" s="20" t="s">
        <v>121</v>
      </c>
    </row>
    <row r="618" s="2" customFormat="1" ht="16.5" customHeight="1">
      <c r="A618" s="41"/>
      <c r="B618" s="42"/>
      <c r="C618" s="207" t="s">
        <v>745</v>
      </c>
      <c r="D618" s="207" t="s">
        <v>115</v>
      </c>
      <c r="E618" s="208" t="s">
        <v>746</v>
      </c>
      <c r="F618" s="209" t="s">
        <v>747</v>
      </c>
      <c r="G618" s="210" t="s">
        <v>118</v>
      </c>
      <c r="H618" s="211">
        <v>1</v>
      </c>
      <c r="I618" s="212"/>
      <c r="J618" s="213">
        <f>ROUND(I618*H618,2)</f>
        <v>0</v>
      </c>
      <c r="K618" s="209" t="s">
        <v>19</v>
      </c>
      <c r="L618" s="47"/>
      <c r="M618" s="214" t="s">
        <v>19</v>
      </c>
      <c r="N618" s="215" t="s">
        <v>43</v>
      </c>
      <c r="O618" s="87"/>
      <c r="P618" s="216">
        <f>O618*H618</f>
        <v>0</v>
      </c>
      <c r="Q618" s="216">
        <v>0</v>
      </c>
      <c r="R618" s="216">
        <f>Q618*H618</f>
        <v>0</v>
      </c>
      <c r="S618" s="216">
        <v>0</v>
      </c>
      <c r="T618" s="217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8" t="s">
        <v>748</v>
      </c>
      <c r="AT618" s="218" t="s">
        <v>115</v>
      </c>
      <c r="AU618" s="218" t="s">
        <v>121</v>
      </c>
      <c r="AY618" s="20" t="s">
        <v>112</v>
      </c>
      <c r="BE618" s="219">
        <f>IF(N618="základní",J618,0)</f>
        <v>0</v>
      </c>
      <c r="BF618" s="219">
        <f>IF(N618="snížená",J618,0)</f>
        <v>0</v>
      </c>
      <c r="BG618" s="219">
        <f>IF(N618="zákl. přenesená",J618,0)</f>
        <v>0</v>
      </c>
      <c r="BH618" s="219">
        <f>IF(N618="sníž. přenesená",J618,0)</f>
        <v>0</v>
      </c>
      <c r="BI618" s="219">
        <f>IF(N618="nulová",J618,0)</f>
        <v>0</v>
      </c>
      <c r="BJ618" s="20" t="s">
        <v>121</v>
      </c>
      <c r="BK618" s="219">
        <f>ROUND(I618*H618,2)</f>
        <v>0</v>
      </c>
      <c r="BL618" s="20" t="s">
        <v>748</v>
      </c>
      <c r="BM618" s="218" t="s">
        <v>749</v>
      </c>
    </row>
    <row r="619" s="2" customFormat="1">
      <c r="A619" s="41"/>
      <c r="B619" s="42"/>
      <c r="C619" s="43"/>
      <c r="D619" s="220" t="s">
        <v>123</v>
      </c>
      <c r="E619" s="43"/>
      <c r="F619" s="221" t="s">
        <v>747</v>
      </c>
      <c r="G619" s="43"/>
      <c r="H619" s="43"/>
      <c r="I619" s="222"/>
      <c r="J619" s="43"/>
      <c r="K619" s="43"/>
      <c r="L619" s="47"/>
      <c r="M619" s="223"/>
      <c r="N619" s="224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123</v>
      </c>
      <c r="AU619" s="20" t="s">
        <v>121</v>
      </c>
    </row>
    <row r="620" s="2" customFormat="1" ht="16.5" customHeight="1">
      <c r="A620" s="41"/>
      <c r="B620" s="42"/>
      <c r="C620" s="207" t="s">
        <v>750</v>
      </c>
      <c r="D620" s="207" t="s">
        <v>115</v>
      </c>
      <c r="E620" s="208" t="s">
        <v>751</v>
      </c>
      <c r="F620" s="209" t="s">
        <v>752</v>
      </c>
      <c r="G620" s="210" t="s">
        <v>118</v>
      </c>
      <c r="H620" s="211">
        <v>2</v>
      </c>
      <c r="I620" s="212"/>
      <c r="J620" s="213">
        <f>ROUND(I620*H620,2)</f>
        <v>0</v>
      </c>
      <c r="K620" s="209" t="s">
        <v>19</v>
      </c>
      <c r="L620" s="47"/>
      <c r="M620" s="214" t="s">
        <v>19</v>
      </c>
      <c r="N620" s="215" t="s">
        <v>43</v>
      </c>
      <c r="O620" s="87"/>
      <c r="P620" s="216">
        <f>O620*H620</f>
        <v>0</v>
      </c>
      <c r="Q620" s="216">
        <v>0</v>
      </c>
      <c r="R620" s="216">
        <f>Q620*H620</f>
        <v>0</v>
      </c>
      <c r="S620" s="216">
        <v>0</v>
      </c>
      <c r="T620" s="217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8" t="s">
        <v>748</v>
      </c>
      <c r="AT620" s="218" t="s">
        <v>115</v>
      </c>
      <c r="AU620" s="218" t="s">
        <v>121</v>
      </c>
      <c r="AY620" s="20" t="s">
        <v>112</v>
      </c>
      <c r="BE620" s="219">
        <f>IF(N620="základní",J620,0)</f>
        <v>0</v>
      </c>
      <c r="BF620" s="219">
        <f>IF(N620="snížená",J620,0)</f>
        <v>0</v>
      </c>
      <c r="BG620" s="219">
        <f>IF(N620="zákl. přenesená",J620,0)</f>
        <v>0</v>
      </c>
      <c r="BH620" s="219">
        <f>IF(N620="sníž. přenesená",J620,0)</f>
        <v>0</v>
      </c>
      <c r="BI620" s="219">
        <f>IF(N620="nulová",J620,0)</f>
        <v>0</v>
      </c>
      <c r="BJ620" s="20" t="s">
        <v>121</v>
      </c>
      <c r="BK620" s="219">
        <f>ROUND(I620*H620,2)</f>
        <v>0</v>
      </c>
      <c r="BL620" s="20" t="s">
        <v>748</v>
      </c>
      <c r="BM620" s="218" t="s">
        <v>753</v>
      </c>
    </row>
    <row r="621" s="2" customFormat="1">
      <c r="A621" s="41"/>
      <c r="B621" s="42"/>
      <c r="C621" s="43"/>
      <c r="D621" s="220" t="s">
        <v>123</v>
      </c>
      <c r="E621" s="43"/>
      <c r="F621" s="221" t="s">
        <v>752</v>
      </c>
      <c r="G621" s="43"/>
      <c r="H621" s="43"/>
      <c r="I621" s="222"/>
      <c r="J621" s="43"/>
      <c r="K621" s="43"/>
      <c r="L621" s="47"/>
      <c r="M621" s="223"/>
      <c r="N621" s="224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123</v>
      </c>
      <c r="AU621" s="20" t="s">
        <v>121</v>
      </c>
    </row>
    <row r="622" s="2" customFormat="1" ht="16.5" customHeight="1">
      <c r="A622" s="41"/>
      <c r="B622" s="42"/>
      <c r="C622" s="207" t="s">
        <v>754</v>
      </c>
      <c r="D622" s="207" t="s">
        <v>115</v>
      </c>
      <c r="E622" s="208" t="s">
        <v>755</v>
      </c>
      <c r="F622" s="209" t="s">
        <v>756</v>
      </c>
      <c r="G622" s="210" t="s">
        <v>118</v>
      </c>
      <c r="H622" s="211">
        <v>1</v>
      </c>
      <c r="I622" s="212"/>
      <c r="J622" s="213">
        <f>ROUND(I622*H622,2)</f>
        <v>0</v>
      </c>
      <c r="K622" s="209" t="s">
        <v>19</v>
      </c>
      <c r="L622" s="47"/>
      <c r="M622" s="214" t="s">
        <v>19</v>
      </c>
      <c r="N622" s="215" t="s">
        <v>43</v>
      </c>
      <c r="O622" s="87"/>
      <c r="P622" s="216">
        <f>O622*H622</f>
        <v>0</v>
      </c>
      <c r="Q622" s="216">
        <v>0</v>
      </c>
      <c r="R622" s="216">
        <f>Q622*H622</f>
        <v>0</v>
      </c>
      <c r="S622" s="216">
        <v>0</v>
      </c>
      <c r="T622" s="217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8" t="s">
        <v>293</v>
      </c>
      <c r="AT622" s="218" t="s">
        <v>115</v>
      </c>
      <c r="AU622" s="218" t="s">
        <v>121</v>
      </c>
      <c r="AY622" s="20" t="s">
        <v>112</v>
      </c>
      <c r="BE622" s="219">
        <f>IF(N622="základní",J622,0)</f>
        <v>0</v>
      </c>
      <c r="BF622" s="219">
        <f>IF(N622="snížená",J622,0)</f>
        <v>0</v>
      </c>
      <c r="BG622" s="219">
        <f>IF(N622="zákl. přenesená",J622,0)</f>
        <v>0</v>
      </c>
      <c r="BH622" s="219">
        <f>IF(N622="sníž. přenesená",J622,0)</f>
        <v>0</v>
      </c>
      <c r="BI622" s="219">
        <f>IF(N622="nulová",J622,0)</f>
        <v>0</v>
      </c>
      <c r="BJ622" s="20" t="s">
        <v>121</v>
      </c>
      <c r="BK622" s="219">
        <f>ROUND(I622*H622,2)</f>
        <v>0</v>
      </c>
      <c r="BL622" s="20" t="s">
        <v>293</v>
      </c>
      <c r="BM622" s="218" t="s">
        <v>757</v>
      </c>
    </row>
    <row r="623" s="2" customFormat="1">
      <c r="A623" s="41"/>
      <c r="B623" s="42"/>
      <c r="C623" s="43"/>
      <c r="D623" s="220" t="s">
        <v>123</v>
      </c>
      <c r="E623" s="43"/>
      <c r="F623" s="221" t="s">
        <v>756</v>
      </c>
      <c r="G623" s="43"/>
      <c r="H623" s="43"/>
      <c r="I623" s="222"/>
      <c r="J623" s="43"/>
      <c r="K623" s="43"/>
      <c r="L623" s="47"/>
      <c r="M623" s="223"/>
      <c r="N623" s="224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123</v>
      </c>
      <c r="AU623" s="20" t="s">
        <v>121</v>
      </c>
    </row>
    <row r="624" s="2" customFormat="1">
      <c r="A624" s="41"/>
      <c r="B624" s="42"/>
      <c r="C624" s="43"/>
      <c r="D624" s="220" t="s">
        <v>586</v>
      </c>
      <c r="E624" s="43"/>
      <c r="F624" s="284" t="s">
        <v>758</v>
      </c>
      <c r="G624" s="43"/>
      <c r="H624" s="43"/>
      <c r="I624" s="222"/>
      <c r="J624" s="43"/>
      <c r="K624" s="43"/>
      <c r="L624" s="47"/>
      <c r="M624" s="223"/>
      <c r="N624" s="224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586</v>
      </c>
      <c r="AU624" s="20" t="s">
        <v>121</v>
      </c>
    </row>
    <row r="625" s="12" customFormat="1" ht="22.8" customHeight="1">
      <c r="A625" s="12"/>
      <c r="B625" s="191"/>
      <c r="C625" s="192"/>
      <c r="D625" s="193" t="s">
        <v>70</v>
      </c>
      <c r="E625" s="205" t="s">
        <v>759</v>
      </c>
      <c r="F625" s="205" t="s">
        <v>760</v>
      </c>
      <c r="G625" s="192"/>
      <c r="H625" s="192"/>
      <c r="I625" s="195"/>
      <c r="J625" s="206">
        <f>BK625</f>
        <v>0</v>
      </c>
      <c r="K625" s="192"/>
      <c r="L625" s="197"/>
      <c r="M625" s="198"/>
      <c r="N625" s="199"/>
      <c r="O625" s="199"/>
      <c r="P625" s="200">
        <f>SUM(P626:P638)</f>
        <v>0</v>
      </c>
      <c r="Q625" s="199"/>
      <c r="R625" s="200">
        <f>SUM(R626:R638)</f>
        <v>0.028799999999999999</v>
      </c>
      <c r="S625" s="199"/>
      <c r="T625" s="201">
        <f>SUM(T626:T638)</f>
        <v>0.0047999999999999996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02" t="s">
        <v>121</v>
      </c>
      <c r="AT625" s="203" t="s">
        <v>70</v>
      </c>
      <c r="AU625" s="203" t="s">
        <v>79</v>
      </c>
      <c r="AY625" s="202" t="s">
        <v>112</v>
      </c>
      <c r="BK625" s="204">
        <f>SUM(BK626:BK638)</f>
        <v>0</v>
      </c>
    </row>
    <row r="626" s="2" customFormat="1" ht="16.5" customHeight="1">
      <c r="A626" s="41"/>
      <c r="B626" s="42"/>
      <c r="C626" s="207" t="s">
        <v>761</v>
      </c>
      <c r="D626" s="207" t="s">
        <v>115</v>
      </c>
      <c r="E626" s="208" t="s">
        <v>762</v>
      </c>
      <c r="F626" s="209" t="s">
        <v>763</v>
      </c>
      <c r="G626" s="210" t="s">
        <v>486</v>
      </c>
      <c r="H626" s="211">
        <v>32</v>
      </c>
      <c r="I626" s="212"/>
      <c r="J626" s="213">
        <f>ROUND(I626*H626,2)</f>
        <v>0</v>
      </c>
      <c r="K626" s="209" t="s">
        <v>119</v>
      </c>
      <c r="L626" s="47"/>
      <c r="M626" s="214" t="s">
        <v>19</v>
      </c>
      <c r="N626" s="215" t="s">
        <v>43</v>
      </c>
      <c r="O626" s="87"/>
      <c r="P626" s="216">
        <f>O626*H626</f>
        <v>0</v>
      </c>
      <c r="Q626" s="216">
        <v>0</v>
      </c>
      <c r="R626" s="216">
        <f>Q626*H626</f>
        <v>0</v>
      </c>
      <c r="S626" s="216">
        <v>0.00014999999999999999</v>
      </c>
      <c r="T626" s="217">
        <f>S626*H626</f>
        <v>0.0047999999999999996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8" t="s">
        <v>293</v>
      </c>
      <c r="AT626" s="218" t="s">
        <v>115</v>
      </c>
      <c r="AU626" s="218" t="s">
        <v>121</v>
      </c>
      <c r="AY626" s="20" t="s">
        <v>112</v>
      </c>
      <c r="BE626" s="219">
        <f>IF(N626="základní",J626,0)</f>
        <v>0</v>
      </c>
      <c r="BF626" s="219">
        <f>IF(N626="snížená",J626,0)</f>
        <v>0</v>
      </c>
      <c r="BG626" s="219">
        <f>IF(N626="zákl. přenesená",J626,0)</f>
        <v>0</v>
      </c>
      <c r="BH626" s="219">
        <f>IF(N626="sníž. přenesená",J626,0)</f>
        <v>0</v>
      </c>
      <c r="BI626" s="219">
        <f>IF(N626="nulová",J626,0)</f>
        <v>0</v>
      </c>
      <c r="BJ626" s="20" t="s">
        <v>121</v>
      </c>
      <c r="BK626" s="219">
        <f>ROUND(I626*H626,2)</f>
        <v>0</v>
      </c>
      <c r="BL626" s="20" t="s">
        <v>293</v>
      </c>
      <c r="BM626" s="218" t="s">
        <v>764</v>
      </c>
    </row>
    <row r="627" s="2" customFormat="1">
      <c r="A627" s="41"/>
      <c r="B627" s="42"/>
      <c r="C627" s="43"/>
      <c r="D627" s="220" t="s">
        <v>123</v>
      </c>
      <c r="E627" s="43"/>
      <c r="F627" s="221" t="s">
        <v>765</v>
      </c>
      <c r="G627" s="43"/>
      <c r="H627" s="43"/>
      <c r="I627" s="222"/>
      <c r="J627" s="43"/>
      <c r="K627" s="43"/>
      <c r="L627" s="47"/>
      <c r="M627" s="223"/>
      <c r="N627" s="224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123</v>
      </c>
      <c r="AU627" s="20" t="s">
        <v>121</v>
      </c>
    </row>
    <row r="628" s="2" customFormat="1">
      <c r="A628" s="41"/>
      <c r="B628" s="42"/>
      <c r="C628" s="43"/>
      <c r="D628" s="225" t="s">
        <v>124</v>
      </c>
      <c r="E628" s="43"/>
      <c r="F628" s="226" t="s">
        <v>766</v>
      </c>
      <c r="G628" s="43"/>
      <c r="H628" s="43"/>
      <c r="I628" s="222"/>
      <c r="J628" s="43"/>
      <c r="K628" s="43"/>
      <c r="L628" s="47"/>
      <c r="M628" s="223"/>
      <c r="N628" s="224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124</v>
      </c>
      <c r="AU628" s="20" t="s">
        <v>121</v>
      </c>
    </row>
    <row r="629" s="2" customFormat="1" ht="16.5" customHeight="1">
      <c r="A629" s="41"/>
      <c r="B629" s="42"/>
      <c r="C629" s="207" t="s">
        <v>767</v>
      </c>
      <c r="D629" s="207" t="s">
        <v>115</v>
      </c>
      <c r="E629" s="208" t="s">
        <v>768</v>
      </c>
      <c r="F629" s="209" t="s">
        <v>769</v>
      </c>
      <c r="G629" s="210" t="s">
        <v>486</v>
      </c>
      <c r="H629" s="211">
        <v>32</v>
      </c>
      <c r="I629" s="212"/>
      <c r="J629" s="213">
        <f>ROUND(I629*H629,2)</f>
        <v>0</v>
      </c>
      <c r="K629" s="209" t="s">
        <v>119</v>
      </c>
      <c r="L629" s="47"/>
      <c r="M629" s="214" t="s">
        <v>19</v>
      </c>
      <c r="N629" s="215" t="s">
        <v>43</v>
      </c>
      <c r="O629" s="87"/>
      <c r="P629" s="216">
        <f>O629*H629</f>
        <v>0</v>
      </c>
      <c r="Q629" s="216">
        <v>0</v>
      </c>
      <c r="R629" s="216">
        <f>Q629*H629</f>
        <v>0</v>
      </c>
      <c r="S629" s="216">
        <v>0</v>
      </c>
      <c r="T629" s="217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8" t="s">
        <v>120</v>
      </c>
      <c r="AT629" s="218" t="s">
        <v>115</v>
      </c>
      <c r="AU629" s="218" t="s">
        <v>121</v>
      </c>
      <c r="AY629" s="20" t="s">
        <v>112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20" t="s">
        <v>121</v>
      </c>
      <c r="BK629" s="219">
        <f>ROUND(I629*H629,2)</f>
        <v>0</v>
      </c>
      <c r="BL629" s="20" t="s">
        <v>120</v>
      </c>
      <c r="BM629" s="218" t="s">
        <v>770</v>
      </c>
    </row>
    <row r="630" s="2" customFormat="1">
      <c r="A630" s="41"/>
      <c r="B630" s="42"/>
      <c r="C630" s="43"/>
      <c r="D630" s="220" t="s">
        <v>123</v>
      </c>
      <c r="E630" s="43"/>
      <c r="F630" s="221" t="s">
        <v>771</v>
      </c>
      <c r="G630" s="43"/>
      <c r="H630" s="43"/>
      <c r="I630" s="222"/>
      <c r="J630" s="43"/>
      <c r="K630" s="43"/>
      <c r="L630" s="47"/>
      <c r="M630" s="223"/>
      <c r="N630" s="224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123</v>
      </c>
      <c r="AU630" s="20" t="s">
        <v>121</v>
      </c>
    </row>
    <row r="631" s="2" customFormat="1">
      <c r="A631" s="41"/>
      <c r="B631" s="42"/>
      <c r="C631" s="43"/>
      <c r="D631" s="225" t="s">
        <v>124</v>
      </c>
      <c r="E631" s="43"/>
      <c r="F631" s="226" t="s">
        <v>772</v>
      </c>
      <c r="G631" s="43"/>
      <c r="H631" s="43"/>
      <c r="I631" s="222"/>
      <c r="J631" s="43"/>
      <c r="K631" s="43"/>
      <c r="L631" s="47"/>
      <c r="M631" s="223"/>
      <c r="N631" s="224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124</v>
      </c>
      <c r="AU631" s="20" t="s">
        <v>121</v>
      </c>
    </row>
    <row r="632" s="2" customFormat="1" ht="16.5" customHeight="1">
      <c r="A632" s="41"/>
      <c r="B632" s="42"/>
      <c r="C632" s="263" t="s">
        <v>580</v>
      </c>
      <c r="D632" s="263" t="s">
        <v>203</v>
      </c>
      <c r="E632" s="264" t="s">
        <v>773</v>
      </c>
      <c r="F632" s="265" t="s">
        <v>774</v>
      </c>
      <c r="G632" s="266" t="s">
        <v>486</v>
      </c>
      <c r="H632" s="267">
        <v>32</v>
      </c>
      <c r="I632" s="268"/>
      <c r="J632" s="269">
        <f>ROUND(I632*H632,2)</f>
        <v>0</v>
      </c>
      <c r="K632" s="265" t="s">
        <v>119</v>
      </c>
      <c r="L632" s="270"/>
      <c r="M632" s="271" t="s">
        <v>19</v>
      </c>
      <c r="N632" s="272" t="s">
        <v>43</v>
      </c>
      <c r="O632" s="87"/>
      <c r="P632" s="216">
        <f>O632*H632</f>
        <v>0</v>
      </c>
      <c r="Q632" s="216">
        <v>0.00029999999999999997</v>
      </c>
      <c r="R632" s="216">
        <f>Q632*H632</f>
        <v>0.0095999999999999992</v>
      </c>
      <c r="S632" s="216">
        <v>0</v>
      </c>
      <c r="T632" s="217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206</v>
      </c>
      <c r="AT632" s="218" t="s">
        <v>203</v>
      </c>
      <c r="AU632" s="218" t="s">
        <v>121</v>
      </c>
      <c r="AY632" s="20" t="s">
        <v>112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20" t="s">
        <v>121</v>
      </c>
      <c r="BK632" s="219">
        <f>ROUND(I632*H632,2)</f>
        <v>0</v>
      </c>
      <c r="BL632" s="20" t="s">
        <v>120</v>
      </c>
      <c r="BM632" s="218" t="s">
        <v>775</v>
      </c>
    </row>
    <row r="633" s="2" customFormat="1">
      <c r="A633" s="41"/>
      <c r="B633" s="42"/>
      <c r="C633" s="43"/>
      <c r="D633" s="220" t="s">
        <v>123</v>
      </c>
      <c r="E633" s="43"/>
      <c r="F633" s="221" t="s">
        <v>774</v>
      </c>
      <c r="G633" s="43"/>
      <c r="H633" s="43"/>
      <c r="I633" s="222"/>
      <c r="J633" s="43"/>
      <c r="K633" s="43"/>
      <c r="L633" s="47"/>
      <c r="M633" s="223"/>
      <c r="N633" s="22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123</v>
      </c>
      <c r="AU633" s="20" t="s">
        <v>121</v>
      </c>
    </row>
    <row r="634" s="2" customFormat="1" ht="16.5" customHeight="1">
      <c r="A634" s="41"/>
      <c r="B634" s="42"/>
      <c r="C634" s="207" t="s">
        <v>776</v>
      </c>
      <c r="D634" s="207" t="s">
        <v>115</v>
      </c>
      <c r="E634" s="208" t="s">
        <v>777</v>
      </c>
      <c r="F634" s="209" t="s">
        <v>778</v>
      </c>
      <c r="G634" s="210" t="s">
        <v>486</v>
      </c>
      <c r="H634" s="211">
        <v>32</v>
      </c>
      <c r="I634" s="212"/>
      <c r="J634" s="213">
        <f>ROUND(I634*H634,2)</f>
        <v>0</v>
      </c>
      <c r="K634" s="209" t="s">
        <v>119</v>
      </c>
      <c r="L634" s="47"/>
      <c r="M634" s="214" t="s">
        <v>19</v>
      </c>
      <c r="N634" s="215" t="s">
        <v>43</v>
      </c>
      <c r="O634" s="87"/>
      <c r="P634" s="216">
        <f>O634*H634</f>
        <v>0</v>
      </c>
      <c r="Q634" s="216">
        <v>0</v>
      </c>
      <c r="R634" s="216">
        <f>Q634*H634</f>
        <v>0</v>
      </c>
      <c r="S634" s="216">
        <v>0</v>
      </c>
      <c r="T634" s="217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18" t="s">
        <v>120</v>
      </c>
      <c r="AT634" s="218" t="s">
        <v>115</v>
      </c>
      <c r="AU634" s="218" t="s">
        <v>121</v>
      </c>
      <c r="AY634" s="20" t="s">
        <v>112</v>
      </c>
      <c r="BE634" s="219">
        <f>IF(N634="základní",J634,0)</f>
        <v>0</v>
      </c>
      <c r="BF634" s="219">
        <f>IF(N634="snížená",J634,0)</f>
        <v>0</v>
      </c>
      <c r="BG634" s="219">
        <f>IF(N634="zákl. přenesená",J634,0)</f>
        <v>0</v>
      </c>
      <c r="BH634" s="219">
        <f>IF(N634="sníž. přenesená",J634,0)</f>
        <v>0</v>
      </c>
      <c r="BI634" s="219">
        <f>IF(N634="nulová",J634,0)</f>
        <v>0</v>
      </c>
      <c r="BJ634" s="20" t="s">
        <v>121</v>
      </c>
      <c r="BK634" s="219">
        <f>ROUND(I634*H634,2)</f>
        <v>0</v>
      </c>
      <c r="BL634" s="20" t="s">
        <v>120</v>
      </c>
      <c r="BM634" s="218" t="s">
        <v>779</v>
      </c>
    </row>
    <row r="635" s="2" customFormat="1">
      <c r="A635" s="41"/>
      <c r="B635" s="42"/>
      <c r="C635" s="43"/>
      <c r="D635" s="220" t="s">
        <v>123</v>
      </c>
      <c r="E635" s="43"/>
      <c r="F635" s="221" t="s">
        <v>780</v>
      </c>
      <c r="G635" s="43"/>
      <c r="H635" s="43"/>
      <c r="I635" s="222"/>
      <c r="J635" s="43"/>
      <c r="K635" s="43"/>
      <c r="L635" s="47"/>
      <c r="M635" s="223"/>
      <c r="N635" s="224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123</v>
      </c>
      <c r="AU635" s="20" t="s">
        <v>121</v>
      </c>
    </row>
    <row r="636" s="2" customFormat="1">
      <c r="A636" s="41"/>
      <c r="B636" s="42"/>
      <c r="C636" s="43"/>
      <c r="D636" s="225" t="s">
        <v>124</v>
      </c>
      <c r="E636" s="43"/>
      <c r="F636" s="226" t="s">
        <v>781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124</v>
      </c>
      <c r="AU636" s="20" t="s">
        <v>121</v>
      </c>
    </row>
    <row r="637" s="2" customFormat="1" ht="16.5" customHeight="1">
      <c r="A637" s="41"/>
      <c r="B637" s="42"/>
      <c r="C637" s="263" t="s">
        <v>782</v>
      </c>
      <c r="D637" s="263" t="s">
        <v>203</v>
      </c>
      <c r="E637" s="264" t="s">
        <v>783</v>
      </c>
      <c r="F637" s="265" t="s">
        <v>784</v>
      </c>
      <c r="G637" s="266" t="s">
        <v>263</v>
      </c>
      <c r="H637" s="267">
        <v>16</v>
      </c>
      <c r="I637" s="268"/>
      <c r="J637" s="269">
        <f>ROUND(I637*H637,2)</f>
        <v>0</v>
      </c>
      <c r="K637" s="265" t="s">
        <v>119</v>
      </c>
      <c r="L637" s="270"/>
      <c r="M637" s="271" t="s">
        <v>19</v>
      </c>
      <c r="N637" s="272" t="s">
        <v>43</v>
      </c>
      <c r="O637" s="87"/>
      <c r="P637" s="216">
        <f>O637*H637</f>
        <v>0</v>
      </c>
      <c r="Q637" s="216">
        <v>0.0011999999999999999</v>
      </c>
      <c r="R637" s="216">
        <f>Q637*H637</f>
        <v>0.019199999999999998</v>
      </c>
      <c r="S637" s="216">
        <v>0</v>
      </c>
      <c r="T637" s="217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8" t="s">
        <v>206</v>
      </c>
      <c r="AT637" s="218" t="s">
        <v>203</v>
      </c>
      <c r="AU637" s="218" t="s">
        <v>121</v>
      </c>
      <c r="AY637" s="20" t="s">
        <v>112</v>
      </c>
      <c r="BE637" s="219">
        <f>IF(N637="základní",J637,0)</f>
        <v>0</v>
      </c>
      <c r="BF637" s="219">
        <f>IF(N637="snížená",J637,0)</f>
        <v>0</v>
      </c>
      <c r="BG637" s="219">
        <f>IF(N637="zákl. přenesená",J637,0)</f>
        <v>0</v>
      </c>
      <c r="BH637" s="219">
        <f>IF(N637="sníž. přenesená",J637,0)</f>
        <v>0</v>
      </c>
      <c r="BI637" s="219">
        <f>IF(N637="nulová",J637,0)</f>
        <v>0</v>
      </c>
      <c r="BJ637" s="20" t="s">
        <v>121</v>
      </c>
      <c r="BK637" s="219">
        <f>ROUND(I637*H637,2)</f>
        <v>0</v>
      </c>
      <c r="BL637" s="20" t="s">
        <v>120</v>
      </c>
      <c r="BM637" s="218" t="s">
        <v>785</v>
      </c>
    </row>
    <row r="638" s="2" customFormat="1">
      <c r="A638" s="41"/>
      <c r="B638" s="42"/>
      <c r="C638" s="43"/>
      <c r="D638" s="220" t="s">
        <v>123</v>
      </c>
      <c r="E638" s="43"/>
      <c r="F638" s="221" t="s">
        <v>784</v>
      </c>
      <c r="G638" s="43"/>
      <c r="H638" s="43"/>
      <c r="I638" s="222"/>
      <c r="J638" s="43"/>
      <c r="K638" s="43"/>
      <c r="L638" s="47"/>
      <c r="M638" s="223"/>
      <c r="N638" s="224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123</v>
      </c>
      <c r="AU638" s="20" t="s">
        <v>121</v>
      </c>
    </row>
    <row r="639" s="12" customFormat="1" ht="22.8" customHeight="1">
      <c r="A639" s="12"/>
      <c r="B639" s="191"/>
      <c r="C639" s="192"/>
      <c r="D639" s="193" t="s">
        <v>70</v>
      </c>
      <c r="E639" s="205" t="s">
        <v>786</v>
      </c>
      <c r="F639" s="205" t="s">
        <v>787</v>
      </c>
      <c r="G639" s="192"/>
      <c r="H639" s="192"/>
      <c r="I639" s="195"/>
      <c r="J639" s="206">
        <f>BK639</f>
        <v>0</v>
      </c>
      <c r="K639" s="192"/>
      <c r="L639" s="197"/>
      <c r="M639" s="198"/>
      <c r="N639" s="199"/>
      <c r="O639" s="199"/>
      <c r="P639" s="200">
        <f>SUM(P640:P697)</f>
        <v>0</v>
      </c>
      <c r="Q639" s="199"/>
      <c r="R639" s="200">
        <f>SUM(R640:R697)</f>
        <v>0.12300699999999999</v>
      </c>
      <c r="S639" s="199"/>
      <c r="T639" s="201">
        <f>SUM(T640:T697)</f>
        <v>0.49837770000000003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02" t="s">
        <v>121</v>
      </c>
      <c r="AT639" s="203" t="s">
        <v>70</v>
      </c>
      <c r="AU639" s="203" t="s">
        <v>79</v>
      </c>
      <c r="AY639" s="202" t="s">
        <v>112</v>
      </c>
      <c r="BK639" s="204">
        <f>SUM(BK640:BK697)</f>
        <v>0</v>
      </c>
    </row>
    <row r="640" s="2" customFormat="1" ht="16.5" customHeight="1">
      <c r="A640" s="41"/>
      <c r="B640" s="42"/>
      <c r="C640" s="207" t="s">
        <v>788</v>
      </c>
      <c r="D640" s="207" t="s">
        <v>115</v>
      </c>
      <c r="E640" s="208" t="s">
        <v>789</v>
      </c>
      <c r="F640" s="209" t="s">
        <v>790</v>
      </c>
      <c r="G640" s="210" t="s">
        <v>263</v>
      </c>
      <c r="H640" s="211">
        <v>42</v>
      </c>
      <c r="I640" s="212"/>
      <c r="J640" s="213">
        <f>ROUND(I640*H640,2)</f>
        <v>0</v>
      </c>
      <c r="K640" s="209" t="s">
        <v>119</v>
      </c>
      <c r="L640" s="47"/>
      <c r="M640" s="214" t="s">
        <v>19</v>
      </c>
      <c r="N640" s="215" t="s">
        <v>43</v>
      </c>
      <c r="O640" s="87"/>
      <c r="P640" s="216">
        <f>O640*H640</f>
        <v>0</v>
      </c>
      <c r="Q640" s="216">
        <v>0</v>
      </c>
      <c r="R640" s="216">
        <f>Q640*H640</f>
        <v>0</v>
      </c>
      <c r="S640" s="216">
        <v>0.00167</v>
      </c>
      <c r="T640" s="217">
        <f>S640*H640</f>
        <v>0.070140000000000008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8" t="s">
        <v>293</v>
      </c>
      <c r="AT640" s="218" t="s">
        <v>115</v>
      </c>
      <c r="AU640" s="218" t="s">
        <v>121</v>
      </c>
      <c r="AY640" s="20" t="s">
        <v>112</v>
      </c>
      <c r="BE640" s="219">
        <f>IF(N640="základní",J640,0)</f>
        <v>0</v>
      </c>
      <c r="BF640" s="219">
        <f>IF(N640="snížená",J640,0)</f>
        <v>0</v>
      </c>
      <c r="BG640" s="219">
        <f>IF(N640="zákl. přenesená",J640,0)</f>
        <v>0</v>
      </c>
      <c r="BH640" s="219">
        <f>IF(N640="sníž. přenesená",J640,0)</f>
        <v>0</v>
      </c>
      <c r="BI640" s="219">
        <f>IF(N640="nulová",J640,0)</f>
        <v>0</v>
      </c>
      <c r="BJ640" s="20" t="s">
        <v>121</v>
      </c>
      <c r="BK640" s="219">
        <f>ROUND(I640*H640,2)</f>
        <v>0</v>
      </c>
      <c r="BL640" s="20" t="s">
        <v>293</v>
      </c>
      <c r="BM640" s="218" t="s">
        <v>791</v>
      </c>
    </row>
    <row r="641" s="2" customFormat="1">
      <c r="A641" s="41"/>
      <c r="B641" s="42"/>
      <c r="C641" s="43"/>
      <c r="D641" s="220" t="s">
        <v>123</v>
      </c>
      <c r="E641" s="43"/>
      <c r="F641" s="221" t="s">
        <v>792</v>
      </c>
      <c r="G641" s="43"/>
      <c r="H641" s="43"/>
      <c r="I641" s="222"/>
      <c r="J641" s="43"/>
      <c r="K641" s="43"/>
      <c r="L641" s="47"/>
      <c r="M641" s="223"/>
      <c r="N641" s="224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123</v>
      </c>
      <c r="AU641" s="20" t="s">
        <v>121</v>
      </c>
    </row>
    <row r="642" s="2" customFormat="1">
      <c r="A642" s="41"/>
      <c r="B642" s="42"/>
      <c r="C642" s="43"/>
      <c r="D642" s="225" t="s">
        <v>124</v>
      </c>
      <c r="E642" s="43"/>
      <c r="F642" s="226" t="s">
        <v>793</v>
      </c>
      <c r="G642" s="43"/>
      <c r="H642" s="43"/>
      <c r="I642" s="222"/>
      <c r="J642" s="43"/>
      <c r="K642" s="43"/>
      <c r="L642" s="47"/>
      <c r="M642" s="223"/>
      <c r="N642" s="224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124</v>
      </c>
      <c r="AU642" s="20" t="s">
        <v>121</v>
      </c>
    </row>
    <row r="643" s="13" customFormat="1">
      <c r="A643" s="13"/>
      <c r="B643" s="231"/>
      <c r="C643" s="232"/>
      <c r="D643" s="220" t="s">
        <v>182</v>
      </c>
      <c r="E643" s="233" t="s">
        <v>19</v>
      </c>
      <c r="F643" s="234" t="s">
        <v>267</v>
      </c>
      <c r="G643" s="232"/>
      <c r="H643" s="233" t="s">
        <v>19</v>
      </c>
      <c r="I643" s="235"/>
      <c r="J643" s="232"/>
      <c r="K643" s="232"/>
      <c r="L643" s="236"/>
      <c r="M643" s="237"/>
      <c r="N643" s="238"/>
      <c r="O643" s="238"/>
      <c r="P643" s="238"/>
      <c r="Q643" s="238"/>
      <c r="R643" s="238"/>
      <c r="S643" s="238"/>
      <c r="T643" s="23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0" t="s">
        <v>182</v>
      </c>
      <c r="AU643" s="240" t="s">
        <v>121</v>
      </c>
      <c r="AV643" s="13" t="s">
        <v>79</v>
      </c>
      <c r="AW643" s="13" t="s">
        <v>32</v>
      </c>
      <c r="AX643" s="13" t="s">
        <v>71</v>
      </c>
      <c r="AY643" s="240" t="s">
        <v>112</v>
      </c>
    </row>
    <row r="644" s="14" customFormat="1">
      <c r="A644" s="14"/>
      <c r="B644" s="241"/>
      <c r="C644" s="242"/>
      <c r="D644" s="220" t="s">
        <v>182</v>
      </c>
      <c r="E644" s="243" t="s">
        <v>19</v>
      </c>
      <c r="F644" s="244" t="s">
        <v>794</v>
      </c>
      <c r="G644" s="242"/>
      <c r="H644" s="245">
        <v>26.039999999999999</v>
      </c>
      <c r="I644" s="246"/>
      <c r="J644" s="242"/>
      <c r="K644" s="242"/>
      <c r="L644" s="247"/>
      <c r="M644" s="248"/>
      <c r="N644" s="249"/>
      <c r="O644" s="249"/>
      <c r="P644" s="249"/>
      <c r="Q644" s="249"/>
      <c r="R644" s="249"/>
      <c r="S644" s="249"/>
      <c r="T644" s="25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1" t="s">
        <v>182</v>
      </c>
      <c r="AU644" s="251" t="s">
        <v>121</v>
      </c>
      <c r="AV644" s="14" t="s">
        <v>121</v>
      </c>
      <c r="AW644" s="14" t="s">
        <v>32</v>
      </c>
      <c r="AX644" s="14" t="s">
        <v>71</v>
      </c>
      <c r="AY644" s="251" t="s">
        <v>112</v>
      </c>
    </row>
    <row r="645" s="13" customFormat="1">
      <c r="A645" s="13"/>
      <c r="B645" s="231"/>
      <c r="C645" s="232"/>
      <c r="D645" s="220" t="s">
        <v>182</v>
      </c>
      <c r="E645" s="233" t="s">
        <v>19</v>
      </c>
      <c r="F645" s="234" t="s">
        <v>269</v>
      </c>
      <c r="G645" s="232"/>
      <c r="H645" s="233" t="s">
        <v>19</v>
      </c>
      <c r="I645" s="235"/>
      <c r="J645" s="232"/>
      <c r="K645" s="232"/>
      <c r="L645" s="236"/>
      <c r="M645" s="237"/>
      <c r="N645" s="238"/>
      <c r="O645" s="238"/>
      <c r="P645" s="238"/>
      <c r="Q645" s="238"/>
      <c r="R645" s="238"/>
      <c r="S645" s="238"/>
      <c r="T645" s="239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0" t="s">
        <v>182</v>
      </c>
      <c r="AU645" s="240" t="s">
        <v>121</v>
      </c>
      <c r="AV645" s="13" t="s">
        <v>79</v>
      </c>
      <c r="AW645" s="13" t="s">
        <v>32</v>
      </c>
      <c r="AX645" s="13" t="s">
        <v>71</v>
      </c>
      <c r="AY645" s="240" t="s">
        <v>112</v>
      </c>
    </row>
    <row r="646" s="14" customFormat="1">
      <c r="A646" s="14"/>
      <c r="B646" s="241"/>
      <c r="C646" s="242"/>
      <c r="D646" s="220" t="s">
        <v>182</v>
      </c>
      <c r="E646" s="243" t="s">
        <v>19</v>
      </c>
      <c r="F646" s="244" t="s">
        <v>795</v>
      </c>
      <c r="G646" s="242"/>
      <c r="H646" s="245">
        <v>15.960000000000001</v>
      </c>
      <c r="I646" s="246"/>
      <c r="J646" s="242"/>
      <c r="K646" s="242"/>
      <c r="L646" s="247"/>
      <c r="M646" s="248"/>
      <c r="N646" s="249"/>
      <c r="O646" s="249"/>
      <c r="P646" s="249"/>
      <c r="Q646" s="249"/>
      <c r="R646" s="249"/>
      <c r="S646" s="249"/>
      <c r="T646" s="250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1" t="s">
        <v>182</v>
      </c>
      <c r="AU646" s="251" t="s">
        <v>121</v>
      </c>
      <c r="AV646" s="14" t="s">
        <v>121</v>
      </c>
      <c r="AW646" s="14" t="s">
        <v>32</v>
      </c>
      <c r="AX646" s="14" t="s">
        <v>71</v>
      </c>
      <c r="AY646" s="251" t="s">
        <v>112</v>
      </c>
    </row>
    <row r="647" s="15" customFormat="1">
      <c r="A647" s="15"/>
      <c r="B647" s="252"/>
      <c r="C647" s="253"/>
      <c r="D647" s="220" t="s">
        <v>182</v>
      </c>
      <c r="E647" s="254" t="s">
        <v>19</v>
      </c>
      <c r="F647" s="255" t="s">
        <v>187</v>
      </c>
      <c r="G647" s="253"/>
      <c r="H647" s="256">
        <v>42</v>
      </c>
      <c r="I647" s="257"/>
      <c r="J647" s="253"/>
      <c r="K647" s="253"/>
      <c r="L647" s="258"/>
      <c r="M647" s="259"/>
      <c r="N647" s="260"/>
      <c r="O647" s="260"/>
      <c r="P647" s="260"/>
      <c r="Q647" s="260"/>
      <c r="R647" s="260"/>
      <c r="S647" s="260"/>
      <c r="T647" s="261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62" t="s">
        <v>182</v>
      </c>
      <c r="AU647" s="262" t="s">
        <v>121</v>
      </c>
      <c r="AV647" s="15" t="s">
        <v>120</v>
      </c>
      <c r="AW647" s="15" t="s">
        <v>32</v>
      </c>
      <c r="AX647" s="15" t="s">
        <v>79</v>
      </c>
      <c r="AY647" s="262" t="s">
        <v>112</v>
      </c>
    </row>
    <row r="648" s="2" customFormat="1" ht="16.5" customHeight="1">
      <c r="A648" s="41"/>
      <c r="B648" s="42"/>
      <c r="C648" s="207" t="s">
        <v>796</v>
      </c>
      <c r="D648" s="207" t="s">
        <v>115</v>
      </c>
      <c r="E648" s="208" t="s">
        <v>797</v>
      </c>
      <c r="F648" s="209" t="s">
        <v>798</v>
      </c>
      <c r="G648" s="210" t="s">
        <v>263</v>
      </c>
      <c r="H648" s="211">
        <v>55.990000000000002</v>
      </c>
      <c r="I648" s="212"/>
      <c r="J648" s="213">
        <f>ROUND(I648*H648,2)</f>
        <v>0</v>
      </c>
      <c r="K648" s="209" t="s">
        <v>119</v>
      </c>
      <c r="L648" s="47"/>
      <c r="M648" s="214" t="s">
        <v>19</v>
      </c>
      <c r="N648" s="215" t="s">
        <v>43</v>
      </c>
      <c r="O648" s="87"/>
      <c r="P648" s="216">
        <f>O648*H648</f>
        <v>0</v>
      </c>
      <c r="Q648" s="216">
        <v>0</v>
      </c>
      <c r="R648" s="216">
        <f>Q648*H648</f>
        <v>0</v>
      </c>
      <c r="S648" s="216">
        <v>0.0022300000000000002</v>
      </c>
      <c r="T648" s="217">
        <f>S648*H648</f>
        <v>0.12485770000000002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8" t="s">
        <v>293</v>
      </c>
      <c r="AT648" s="218" t="s">
        <v>115</v>
      </c>
      <c r="AU648" s="218" t="s">
        <v>121</v>
      </c>
      <c r="AY648" s="20" t="s">
        <v>112</v>
      </c>
      <c r="BE648" s="219">
        <f>IF(N648="základní",J648,0)</f>
        <v>0</v>
      </c>
      <c r="BF648" s="219">
        <f>IF(N648="snížená",J648,0)</f>
        <v>0</v>
      </c>
      <c r="BG648" s="219">
        <f>IF(N648="zákl. přenesená",J648,0)</f>
        <v>0</v>
      </c>
      <c r="BH648" s="219">
        <f>IF(N648="sníž. přenesená",J648,0)</f>
        <v>0</v>
      </c>
      <c r="BI648" s="219">
        <f>IF(N648="nulová",J648,0)</f>
        <v>0</v>
      </c>
      <c r="BJ648" s="20" t="s">
        <v>121</v>
      </c>
      <c r="BK648" s="219">
        <f>ROUND(I648*H648,2)</f>
        <v>0</v>
      </c>
      <c r="BL648" s="20" t="s">
        <v>293</v>
      </c>
      <c r="BM648" s="218" t="s">
        <v>799</v>
      </c>
    </row>
    <row r="649" s="2" customFormat="1">
      <c r="A649" s="41"/>
      <c r="B649" s="42"/>
      <c r="C649" s="43"/>
      <c r="D649" s="220" t="s">
        <v>123</v>
      </c>
      <c r="E649" s="43"/>
      <c r="F649" s="221" t="s">
        <v>800</v>
      </c>
      <c r="G649" s="43"/>
      <c r="H649" s="43"/>
      <c r="I649" s="222"/>
      <c r="J649" s="43"/>
      <c r="K649" s="43"/>
      <c r="L649" s="47"/>
      <c r="M649" s="223"/>
      <c r="N649" s="224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123</v>
      </c>
      <c r="AU649" s="20" t="s">
        <v>121</v>
      </c>
    </row>
    <row r="650" s="2" customFormat="1">
      <c r="A650" s="41"/>
      <c r="B650" s="42"/>
      <c r="C650" s="43"/>
      <c r="D650" s="225" t="s">
        <v>124</v>
      </c>
      <c r="E650" s="43"/>
      <c r="F650" s="226" t="s">
        <v>801</v>
      </c>
      <c r="G650" s="43"/>
      <c r="H650" s="43"/>
      <c r="I650" s="222"/>
      <c r="J650" s="43"/>
      <c r="K650" s="43"/>
      <c r="L650" s="47"/>
      <c r="M650" s="223"/>
      <c r="N650" s="224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124</v>
      </c>
      <c r="AU650" s="20" t="s">
        <v>121</v>
      </c>
    </row>
    <row r="651" s="13" customFormat="1">
      <c r="A651" s="13"/>
      <c r="B651" s="231"/>
      <c r="C651" s="232"/>
      <c r="D651" s="220" t="s">
        <v>182</v>
      </c>
      <c r="E651" s="233" t="s">
        <v>19</v>
      </c>
      <c r="F651" s="234" t="s">
        <v>231</v>
      </c>
      <c r="G651" s="232"/>
      <c r="H651" s="233" t="s">
        <v>19</v>
      </c>
      <c r="I651" s="235"/>
      <c r="J651" s="232"/>
      <c r="K651" s="232"/>
      <c r="L651" s="236"/>
      <c r="M651" s="237"/>
      <c r="N651" s="238"/>
      <c r="O651" s="238"/>
      <c r="P651" s="238"/>
      <c r="Q651" s="238"/>
      <c r="R651" s="238"/>
      <c r="S651" s="238"/>
      <c r="T651" s="23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0" t="s">
        <v>182</v>
      </c>
      <c r="AU651" s="240" t="s">
        <v>121</v>
      </c>
      <c r="AV651" s="13" t="s">
        <v>79</v>
      </c>
      <c r="AW651" s="13" t="s">
        <v>32</v>
      </c>
      <c r="AX651" s="13" t="s">
        <v>71</v>
      </c>
      <c r="AY651" s="240" t="s">
        <v>112</v>
      </c>
    </row>
    <row r="652" s="14" customFormat="1">
      <c r="A652" s="14"/>
      <c r="B652" s="241"/>
      <c r="C652" s="242"/>
      <c r="D652" s="220" t="s">
        <v>182</v>
      </c>
      <c r="E652" s="243" t="s">
        <v>19</v>
      </c>
      <c r="F652" s="244" t="s">
        <v>802</v>
      </c>
      <c r="G652" s="242"/>
      <c r="H652" s="245">
        <v>31.34</v>
      </c>
      <c r="I652" s="246"/>
      <c r="J652" s="242"/>
      <c r="K652" s="242"/>
      <c r="L652" s="247"/>
      <c r="M652" s="248"/>
      <c r="N652" s="249"/>
      <c r="O652" s="249"/>
      <c r="P652" s="249"/>
      <c r="Q652" s="249"/>
      <c r="R652" s="249"/>
      <c r="S652" s="249"/>
      <c r="T652" s="25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1" t="s">
        <v>182</v>
      </c>
      <c r="AU652" s="251" t="s">
        <v>121</v>
      </c>
      <c r="AV652" s="14" t="s">
        <v>121</v>
      </c>
      <c r="AW652" s="14" t="s">
        <v>32</v>
      </c>
      <c r="AX652" s="14" t="s">
        <v>71</v>
      </c>
      <c r="AY652" s="251" t="s">
        <v>112</v>
      </c>
    </row>
    <row r="653" s="13" customFormat="1">
      <c r="A653" s="13"/>
      <c r="B653" s="231"/>
      <c r="C653" s="232"/>
      <c r="D653" s="220" t="s">
        <v>182</v>
      </c>
      <c r="E653" s="233" t="s">
        <v>19</v>
      </c>
      <c r="F653" s="234" t="s">
        <v>233</v>
      </c>
      <c r="G653" s="232"/>
      <c r="H653" s="233" t="s">
        <v>19</v>
      </c>
      <c r="I653" s="235"/>
      <c r="J653" s="232"/>
      <c r="K653" s="232"/>
      <c r="L653" s="236"/>
      <c r="M653" s="237"/>
      <c r="N653" s="238"/>
      <c r="O653" s="238"/>
      <c r="P653" s="238"/>
      <c r="Q653" s="238"/>
      <c r="R653" s="238"/>
      <c r="S653" s="238"/>
      <c r="T653" s="23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0" t="s">
        <v>182</v>
      </c>
      <c r="AU653" s="240" t="s">
        <v>121</v>
      </c>
      <c r="AV653" s="13" t="s">
        <v>79</v>
      </c>
      <c r="AW653" s="13" t="s">
        <v>32</v>
      </c>
      <c r="AX653" s="13" t="s">
        <v>71</v>
      </c>
      <c r="AY653" s="240" t="s">
        <v>112</v>
      </c>
    </row>
    <row r="654" s="14" customFormat="1">
      <c r="A654" s="14"/>
      <c r="B654" s="241"/>
      <c r="C654" s="242"/>
      <c r="D654" s="220" t="s">
        <v>182</v>
      </c>
      <c r="E654" s="243" t="s">
        <v>19</v>
      </c>
      <c r="F654" s="244" t="s">
        <v>803</v>
      </c>
      <c r="G654" s="242"/>
      <c r="H654" s="245">
        <v>24.649999999999999</v>
      </c>
      <c r="I654" s="246"/>
      <c r="J654" s="242"/>
      <c r="K654" s="242"/>
      <c r="L654" s="247"/>
      <c r="M654" s="248"/>
      <c r="N654" s="249"/>
      <c r="O654" s="249"/>
      <c r="P654" s="249"/>
      <c r="Q654" s="249"/>
      <c r="R654" s="249"/>
      <c r="S654" s="249"/>
      <c r="T654" s="25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1" t="s">
        <v>182</v>
      </c>
      <c r="AU654" s="251" t="s">
        <v>121</v>
      </c>
      <c r="AV654" s="14" t="s">
        <v>121</v>
      </c>
      <c r="AW654" s="14" t="s">
        <v>32</v>
      </c>
      <c r="AX654" s="14" t="s">
        <v>71</v>
      </c>
      <c r="AY654" s="251" t="s">
        <v>112</v>
      </c>
    </row>
    <row r="655" s="15" customFormat="1">
      <c r="A655" s="15"/>
      <c r="B655" s="252"/>
      <c r="C655" s="253"/>
      <c r="D655" s="220" t="s">
        <v>182</v>
      </c>
      <c r="E655" s="254" t="s">
        <v>19</v>
      </c>
      <c r="F655" s="255" t="s">
        <v>187</v>
      </c>
      <c r="G655" s="253"/>
      <c r="H655" s="256">
        <v>55.989999999999995</v>
      </c>
      <c r="I655" s="257"/>
      <c r="J655" s="253"/>
      <c r="K655" s="253"/>
      <c r="L655" s="258"/>
      <c r="M655" s="259"/>
      <c r="N655" s="260"/>
      <c r="O655" s="260"/>
      <c r="P655" s="260"/>
      <c r="Q655" s="260"/>
      <c r="R655" s="260"/>
      <c r="S655" s="260"/>
      <c r="T655" s="261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2" t="s">
        <v>182</v>
      </c>
      <c r="AU655" s="262" t="s">
        <v>121</v>
      </c>
      <c r="AV655" s="15" t="s">
        <v>120</v>
      </c>
      <c r="AW655" s="15" t="s">
        <v>32</v>
      </c>
      <c r="AX655" s="15" t="s">
        <v>79</v>
      </c>
      <c r="AY655" s="262" t="s">
        <v>112</v>
      </c>
    </row>
    <row r="656" s="2" customFormat="1" ht="16.5" customHeight="1">
      <c r="A656" s="41"/>
      <c r="B656" s="42"/>
      <c r="C656" s="207" t="s">
        <v>804</v>
      </c>
      <c r="D656" s="207" t="s">
        <v>115</v>
      </c>
      <c r="E656" s="208" t="s">
        <v>805</v>
      </c>
      <c r="F656" s="209" t="s">
        <v>806</v>
      </c>
      <c r="G656" s="210" t="s">
        <v>263</v>
      </c>
      <c r="H656" s="211">
        <v>77</v>
      </c>
      <c r="I656" s="212"/>
      <c r="J656" s="213">
        <f>ROUND(I656*H656,2)</f>
        <v>0</v>
      </c>
      <c r="K656" s="209" t="s">
        <v>119</v>
      </c>
      <c r="L656" s="47"/>
      <c r="M656" s="214" t="s">
        <v>19</v>
      </c>
      <c r="N656" s="215" t="s">
        <v>43</v>
      </c>
      <c r="O656" s="87"/>
      <c r="P656" s="216">
        <f>O656*H656</f>
        <v>0</v>
      </c>
      <c r="Q656" s="216">
        <v>0</v>
      </c>
      <c r="R656" s="216">
        <f>Q656*H656</f>
        <v>0</v>
      </c>
      <c r="S656" s="216">
        <v>0.0039399999999999999</v>
      </c>
      <c r="T656" s="217">
        <f>S656*H656</f>
        <v>0.30337999999999998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8" t="s">
        <v>293</v>
      </c>
      <c r="AT656" s="218" t="s">
        <v>115</v>
      </c>
      <c r="AU656" s="218" t="s">
        <v>121</v>
      </c>
      <c r="AY656" s="20" t="s">
        <v>112</v>
      </c>
      <c r="BE656" s="219">
        <f>IF(N656="základní",J656,0)</f>
        <v>0</v>
      </c>
      <c r="BF656" s="219">
        <f>IF(N656="snížená",J656,0)</f>
        <v>0</v>
      </c>
      <c r="BG656" s="219">
        <f>IF(N656="zákl. přenesená",J656,0)</f>
        <v>0</v>
      </c>
      <c r="BH656" s="219">
        <f>IF(N656="sníž. přenesená",J656,0)</f>
        <v>0</v>
      </c>
      <c r="BI656" s="219">
        <f>IF(N656="nulová",J656,0)</f>
        <v>0</v>
      </c>
      <c r="BJ656" s="20" t="s">
        <v>121</v>
      </c>
      <c r="BK656" s="219">
        <f>ROUND(I656*H656,2)</f>
        <v>0</v>
      </c>
      <c r="BL656" s="20" t="s">
        <v>293</v>
      </c>
      <c r="BM656" s="218" t="s">
        <v>807</v>
      </c>
    </row>
    <row r="657" s="2" customFormat="1">
      <c r="A657" s="41"/>
      <c r="B657" s="42"/>
      <c r="C657" s="43"/>
      <c r="D657" s="220" t="s">
        <v>123</v>
      </c>
      <c r="E657" s="43"/>
      <c r="F657" s="221" t="s">
        <v>808</v>
      </c>
      <c r="G657" s="43"/>
      <c r="H657" s="43"/>
      <c r="I657" s="222"/>
      <c r="J657" s="43"/>
      <c r="K657" s="43"/>
      <c r="L657" s="47"/>
      <c r="M657" s="223"/>
      <c r="N657" s="224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123</v>
      </c>
      <c r="AU657" s="20" t="s">
        <v>121</v>
      </c>
    </row>
    <row r="658" s="2" customFormat="1">
      <c r="A658" s="41"/>
      <c r="B658" s="42"/>
      <c r="C658" s="43"/>
      <c r="D658" s="225" t="s">
        <v>124</v>
      </c>
      <c r="E658" s="43"/>
      <c r="F658" s="226" t="s">
        <v>809</v>
      </c>
      <c r="G658" s="43"/>
      <c r="H658" s="43"/>
      <c r="I658" s="222"/>
      <c r="J658" s="43"/>
      <c r="K658" s="43"/>
      <c r="L658" s="47"/>
      <c r="M658" s="223"/>
      <c r="N658" s="224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124</v>
      </c>
      <c r="AU658" s="20" t="s">
        <v>121</v>
      </c>
    </row>
    <row r="659" s="14" customFormat="1">
      <c r="A659" s="14"/>
      <c r="B659" s="241"/>
      <c r="C659" s="242"/>
      <c r="D659" s="220" t="s">
        <v>182</v>
      </c>
      <c r="E659" s="243" t="s">
        <v>19</v>
      </c>
      <c r="F659" s="244" t="s">
        <v>810</v>
      </c>
      <c r="G659" s="242"/>
      <c r="H659" s="245">
        <v>77</v>
      </c>
      <c r="I659" s="246"/>
      <c r="J659" s="242"/>
      <c r="K659" s="242"/>
      <c r="L659" s="247"/>
      <c r="M659" s="248"/>
      <c r="N659" s="249"/>
      <c r="O659" s="249"/>
      <c r="P659" s="249"/>
      <c r="Q659" s="249"/>
      <c r="R659" s="249"/>
      <c r="S659" s="249"/>
      <c r="T659" s="25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1" t="s">
        <v>182</v>
      </c>
      <c r="AU659" s="251" t="s">
        <v>121</v>
      </c>
      <c r="AV659" s="14" t="s">
        <v>121</v>
      </c>
      <c r="AW659" s="14" t="s">
        <v>32</v>
      </c>
      <c r="AX659" s="14" t="s">
        <v>79</v>
      </c>
      <c r="AY659" s="251" t="s">
        <v>112</v>
      </c>
    </row>
    <row r="660" s="2" customFormat="1" ht="16.5" customHeight="1">
      <c r="A660" s="41"/>
      <c r="B660" s="42"/>
      <c r="C660" s="207" t="s">
        <v>811</v>
      </c>
      <c r="D660" s="207" t="s">
        <v>115</v>
      </c>
      <c r="E660" s="208" t="s">
        <v>812</v>
      </c>
      <c r="F660" s="209" t="s">
        <v>813</v>
      </c>
      <c r="G660" s="210" t="s">
        <v>263</v>
      </c>
      <c r="H660" s="211">
        <v>7.46</v>
      </c>
      <c r="I660" s="212"/>
      <c r="J660" s="213">
        <f>ROUND(I660*H660,2)</f>
        <v>0</v>
      </c>
      <c r="K660" s="209" t="s">
        <v>119</v>
      </c>
      <c r="L660" s="47"/>
      <c r="M660" s="214" t="s">
        <v>19</v>
      </c>
      <c r="N660" s="215" t="s">
        <v>43</v>
      </c>
      <c r="O660" s="87"/>
      <c r="P660" s="216">
        <f>O660*H660</f>
        <v>0</v>
      </c>
      <c r="Q660" s="216">
        <v>0.0029499999999999999</v>
      </c>
      <c r="R660" s="216">
        <f>Q660*H660</f>
        <v>0.022006999999999999</v>
      </c>
      <c r="S660" s="216">
        <v>0</v>
      </c>
      <c r="T660" s="217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8" t="s">
        <v>293</v>
      </c>
      <c r="AT660" s="218" t="s">
        <v>115</v>
      </c>
      <c r="AU660" s="218" t="s">
        <v>121</v>
      </c>
      <c r="AY660" s="20" t="s">
        <v>112</v>
      </c>
      <c r="BE660" s="219">
        <f>IF(N660="základní",J660,0)</f>
        <v>0</v>
      </c>
      <c r="BF660" s="219">
        <f>IF(N660="snížená",J660,0)</f>
        <v>0</v>
      </c>
      <c r="BG660" s="219">
        <f>IF(N660="zákl. přenesená",J660,0)</f>
        <v>0</v>
      </c>
      <c r="BH660" s="219">
        <f>IF(N660="sníž. přenesená",J660,0)</f>
        <v>0</v>
      </c>
      <c r="BI660" s="219">
        <f>IF(N660="nulová",J660,0)</f>
        <v>0</v>
      </c>
      <c r="BJ660" s="20" t="s">
        <v>121</v>
      </c>
      <c r="BK660" s="219">
        <f>ROUND(I660*H660,2)</f>
        <v>0</v>
      </c>
      <c r="BL660" s="20" t="s">
        <v>293</v>
      </c>
      <c r="BM660" s="218" t="s">
        <v>814</v>
      </c>
    </row>
    <row r="661" s="2" customFormat="1">
      <c r="A661" s="41"/>
      <c r="B661" s="42"/>
      <c r="C661" s="43"/>
      <c r="D661" s="220" t="s">
        <v>123</v>
      </c>
      <c r="E661" s="43"/>
      <c r="F661" s="221" t="s">
        <v>815</v>
      </c>
      <c r="G661" s="43"/>
      <c r="H661" s="43"/>
      <c r="I661" s="222"/>
      <c r="J661" s="43"/>
      <c r="K661" s="43"/>
      <c r="L661" s="47"/>
      <c r="M661" s="223"/>
      <c r="N661" s="224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123</v>
      </c>
      <c r="AU661" s="20" t="s">
        <v>121</v>
      </c>
    </row>
    <row r="662" s="2" customFormat="1">
      <c r="A662" s="41"/>
      <c r="B662" s="42"/>
      <c r="C662" s="43"/>
      <c r="D662" s="225" t="s">
        <v>124</v>
      </c>
      <c r="E662" s="43"/>
      <c r="F662" s="226" t="s">
        <v>816</v>
      </c>
      <c r="G662" s="43"/>
      <c r="H662" s="43"/>
      <c r="I662" s="222"/>
      <c r="J662" s="43"/>
      <c r="K662" s="43"/>
      <c r="L662" s="47"/>
      <c r="M662" s="223"/>
      <c r="N662" s="224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124</v>
      </c>
      <c r="AU662" s="20" t="s">
        <v>121</v>
      </c>
    </row>
    <row r="663" s="13" customFormat="1">
      <c r="A663" s="13"/>
      <c r="B663" s="231"/>
      <c r="C663" s="232"/>
      <c r="D663" s="220" t="s">
        <v>182</v>
      </c>
      <c r="E663" s="233" t="s">
        <v>19</v>
      </c>
      <c r="F663" s="234" t="s">
        <v>817</v>
      </c>
      <c r="G663" s="232"/>
      <c r="H663" s="233" t="s">
        <v>19</v>
      </c>
      <c r="I663" s="235"/>
      <c r="J663" s="232"/>
      <c r="K663" s="232"/>
      <c r="L663" s="236"/>
      <c r="M663" s="237"/>
      <c r="N663" s="238"/>
      <c r="O663" s="238"/>
      <c r="P663" s="238"/>
      <c r="Q663" s="238"/>
      <c r="R663" s="238"/>
      <c r="S663" s="238"/>
      <c r="T663" s="23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0" t="s">
        <v>182</v>
      </c>
      <c r="AU663" s="240" t="s">
        <v>121</v>
      </c>
      <c r="AV663" s="13" t="s">
        <v>79</v>
      </c>
      <c r="AW663" s="13" t="s">
        <v>32</v>
      </c>
      <c r="AX663" s="13" t="s">
        <v>71</v>
      </c>
      <c r="AY663" s="240" t="s">
        <v>112</v>
      </c>
    </row>
    <row r="664" s="14" customFormat="1">
      <c r="A664" s="14"/>
      <c r="B664" s="241"/>
      <c r="C664" s="242"/>
      <c r="D664" s="220" t="s">
        <v>182</v>
      </c>
      <c r="E664" s="243" t="s">
        <v>19</v>
      </c>
      <c r="F664" s="244" t="s">
        <v>818</v>
      </c>
      <c r="G664" s="242"/>
      <c r="H664" s="245">
        <v>7.46</v>
      </c>
      <c r="I664" s="246"/>
      <c r="J664" s="242"/>
      <c r="K664" s="242"/>
      <c r="L664" s="247"/>
      <c r="M664" s="248"/>
      <c r="N664" s="249"/>
      <c r="O664" s="249"/>
      <c r="P664" s="249"/>
      <c r="Q664" s="249"/>
      <c r="R664" s="249"/>
      <c r="S664" s="249"/>
      <c r="T664" s="25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1" t="s">
        <v>182</v>
      </c>
      <c r="AU664" s="251" t="s">
        <v>121</v>
      </c>
      <c r="AV664" s="14" t="s">
        <v>121</v>
      </c>
      <c r="AW664" s="14" t="s">
        <v>32</v>
      </c>
      <c r="AX664" s="14" t="s">
        <v>79</v>
      </c>
      <c r="AY664" s="251" t="s">
        <v>112</v>
      </c>
    </row>
    <row r="665" s="2" customFormat="1" ht="16.5" customHeight="1">
      <c r="A665" s="41"/>
      <c r="B665" s="42"/>
      <c r="C665" s="207" t="s">
        <v>819</v>
      </c>
      <c r="D665" s="207" t="s">
        <v>115</v>
      </c>
      <c r="E665" s="208" t="s">
        <v>820</v>
      </c>
      <c r="F665" s="209" t="s">
        <v>821</v>
      </c>
      <c r="G665" s="210" t="s">
        <v>263</v>
      </c>
      <c r="H665" s="211">
        <v>42</v>
      </c>
      <c r="I665" s="212"/>
      <c r="J665" s="213">
        <f>ROUND(I665*H665,2)</f>
        <v>0</v>
      </c>
      <c r="K665" s="209" t="s">
        <v>119</v>
      </c>
      <c r="L665" s="47"/>
      <c r="M665" s="214" t="s">
        <v>19</v>
      </c>
      <c r="N665" s="215" t="s">
        <v>43</v>
      </c>
      <c r="O665" s="87"/>
      <c r="P665" s="216">
        <f>O665*H665</f>
        <v>0</v>
      </c>
      <c r="Q665" s="216">
        <v>0.00175</v>
      </c>
      <c r="R665" s="216">
        <f>Q665*H665</f>
        <v>0.073499999999999996</v>
      </c>
      <c r="S665" s="216">
        <v>0</v>
      </c>
      <c r="T665" s="217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18" t="s">
        <v>293</v>
      </c>
      <c r="AT665" s="218" t="s">
        <v>115</v>
      </c>
      <c r="AU665" s="218" t="s">
        <v>121</v>
      </c>
      <c r="AY665" s="20" t="s">
        <v>112</v>
      </c>
      <c r="BE665" s="219">
        <f>IF(N665="základní",J665,0)</f>
        <v>0</v>
      </c>
      <c r="BF665" s="219">
        <f>IF(N665="snížená",J665,0)</f>
        <v>0</v>
      </c>
      <c r="BG665" s="219">
        <f>IF(N665="zákl. přenesená",J665,0)</f>
        <v>0</v>
      </c>
      <c r="BH665" s="219">
        <f>IF(N665="sníž. přenesená",J665,0)</f>
        <v>0</v>
      </c>
      <c r="BI665" s="219">
        <f>IF(N665="nulová",J665,0)</f>
        <v>0</v>
      </c>
      <c r="BJ665" s="20" t="s">
        <v>121</v>
      </c>
      <c r="BK665" s="219">
        <f>ROUND(I665*H665,2)</f>
        <v>0</v>
      </c>
      <c r="BL665" s="20" t="s">
        <v>293</v>
      </c>
      <c r="BM665" s="218" t="s">
        <v>822</v>
      </c>
    </row>
    <row r="666" s="2" customFormat="1">
      <c r="A666" s="41"/>
      <c r="B666" s="42"/>
      <c r="C666" s="43"/>
      <c r="D666" s="220" t="s">
        <v>123</v>
      </c>
      <c r="E666" s="43"/>
      <c r="F666" s="221" t="s">
        <v>823</v>
      </c>
      <c r="G666" s="43"/>
      <c r="H666" s="43"/>
      <c r="I666" s="222"/>
      <c r="J666" s="43"/>
      <c r="K666" s="43"/>
      <c r="L666" s="47"/>
      <c r="M666" s="223"/>
      <c r="N666" s="224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123</v>
      </c>
      <c r="AU666" s="20" t="s">
        <v>121</v>
      </c>
    </row>
    <row r="667" s="2" customFormat="1">
      <c r="A667" s="41"/>
      <c r="B667" s="42"/>
      <c r="C667" s="43"/>
      <c r="D667" s="225" t="s">
        <v>124</v>
      </c>
      <c r="E667" s="43"/>
      <c r="F667" s="226" t="s">
        <v>824</v>
      </c>
      <c r="G667" s="43"/>
      <c r="H667" s="43"/>
      <c r="I667" s="222"/>
      <c r="J667" s="43"/>
      <c r="K667" s="43"/>
      <c r="L667" s="47"/>
      <c r="M667" s="223"/>
      <c r="N667" s="224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124</v>
      </c>
      <c r="AU667" s="20" t="s">
        <v>121</v>
      </c>
    </row>
    <row r="668" s="13" customFormat="1">
      <c r="A668" s="13"/>
      <c r="B668" s="231"/>
      <c r="C668" s="232"/>
      <c r="D668" s="220" t="s">
        <v>182</v>
      </c>
      <c r="E668" s="233" t="s">
        <v>19</v>
      </c>
      <c r="F668" s="234" t="s">
        <v>267</v>
      </c>
      <c r="G668" s="232"/>
      <c r="H668" s="233" t="s">
        <v>19</v>
      </c>
      <c r="I668" s="235"/>
      <c r="J668" s="232"/>
      <c r="K668" s="232"/>
      <c r="L668" s="236"/>
      <c r="M668" s="237"/>
      <c r="N668" s="238"/>
      <c r="O668" s="238"/>
      <c r="P668" s="238"/>
      <c r="Q668" s="238"/>
      <c r="R668" s="238"/>
      <c r="S668" s="238"/>
      <c r="T668" s="239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0" t="s">
        <v>182</v>
      </c>
      <c r="AU668" s="240" t="s">
        <v>121</v>
      </c>
      <c r="AV668" s="13" t="s">
        <v>79</v>
      </c>
      <c r="AW668" s="13" t="s">
        <v>32</v>
      </c>
      <c r="AX668" s="13" t="s">
        <v>71</v>
      </c>
      <c r="AY668" s="240" t="s">
        <v>112</v>
      </c>
    </row>
    <row r="669" s="14" customFormat="1">
      <c r="A669" s="14"/>
      <c r="B669" s="241"/>
      <c r="C669" s="242"/>
      <c r="D669" s="220" t="s">
        <v>182</v>
      </c>
      <c r="E669" s="243" t="s">
        <v>19</v>
      </c>
      <c r="F669" s="244" t="s">
        <v>794</v>
      </c>
      <c r="G669" s="242"/>
      <c r="H669" s="245">
        <v>26.039999999999999</v>
      </c>
      <c r="I669" s="246"/>
      <c r="J669" s="242"/>
      <c r="K669" s="242"/>
      <c r="L669" s="247"/>
      <c r="M669" s="248"/>
      <c r="N669" s="249"/>
      <c r="O669" s="249"/>
      <c r="P669" s="249"/>
      <c r="Q669" s="249"/>
      <c r="R669" s="249"/>
      <c r="S669" s="249"/>
      <c r="T669" s="25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1" t="s">
        <v>182</v>
      </c>
      <c r="AU669" s="251" t="s">
        <v>121</v>
      </c>
      <c r="AV669" s="14" t="s">
        <v>121</v>
      </c>
      <c r="AW669" s="14" t="s">
        <v>32</v>
      </c>
      <c r="AX669" s="14" t="s">
        <v>71</v>
      </c>
      <c r="AY669" s="251" t="s">
        <v>112</v>
      </c>
    </row>
    <row r="670" s="13" customFormat="1">
      <c r="A670" s="13"/>
      <c r="B670" s="231"/>
      <c r="C670" s="232"/>
      <c r="D670" s="220" t="s">
        <v>182</v>
      </c>
      <c r="E670" s="233" t="s">
        <v>19</v>
      </c>
      <c r="F670" s="234" t="s">
        <v>269</v>
      </c>
      <c r="G670" s="232"/>
      <c r="H670" s="233" t="s">
        <v>19</v>
      </c>
      <c r="I670" s="235"/>
      <c r="J670" s="232"/>
      <c r="K670" s="232"/>
      <c r="L670" s="236"/>
      <c r="M670" s="237"/>
      <c r="N670" s="238"/>
      <c r="O670" s="238"/>
      <c r="P670" s="238"/>
      <c r="Q670" s="238"/>
      <c r="R670" s="238"/>
      <c r="S670" s="238"/>
      <c r="T670" s="23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0" t="s">
        <v>182</v>
      </c>
      <c r="AU670" s="240" t="s">
        <v>121</v>
      </c>
      <c r="AV670" s="13" t="s">
        <v>79</v>
      </c>
      <c r="AW670" s="13" t="s">
        <v>32</v>
      </c>
      <c r="AX670" s="13" t="s">
        <v>71</v>
      </c>
      <c r="AY670" s="240" t="s">
        <v>112</v>
      </c>
    </row>
    <row r="671" s="14" customFormat="1">
      <c r="A671" s="14"/>
      <c r="B671" s="241"/>
      <c r="C671" s="242"/>
      <c r="D671" s="220" t="s">
        <v>182</v>
      </c>
      <c r="E671" s="243" t="s">
        <v>19</v>
      </c>
      <c r="F671" s="244" t="s">
        <v>795</v>
      </c>
      <c r="G671" s="242"/>
      <c r="H671" s="245">
        <v>15.960000000000001</v>
      </c>
      <c r="I671" s="246"/>
      <c r="J671" s="242"/>
      <c r="K671" s="242"/>
      <c r="L671" s="247"/>
      <c r="M671" s="248"/>
      <c r="N671" s="249"/>
      <c r="O671" s="249"/>
      <c r="P671" s="249"/>
      <c r="Q671" s="249"/>
      <c r="R671" s="249"/>
      <c r="S671" s="249"/>
      <c r="T671" s="25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1" t="s">
        <v>182</v>
      </c>
      <c r="AU671" s="251" t="s">
        <v>121</v>
      </c>
      <c r="AV671" s="14" t="s">
        <v>121</v>
      </c>
      <c r="AW671" s="14" t="s">
        <v>32</v>
      </c>
      <c r="AX671" s="14" t="s">
        <v>71</v>
      </c>
      <c r="AY671" s="251" t="s">
        <v>112</v>
      </c>
    </row>
    <row r="672" s="15" customFormat="1">
      <c r="A672" s="15"/>
      <c r="B672" s="252"/>
      <c r="C672" s="253"/>
      <c r="D672" s="220" t="s">
        <v>182</v>
      </c>
      <c r="E672" s="254" t="s">
        <v>19</v>
      </c>
      <c r="F672" s="255" t="s">
        <v>187</v>
      </c>
      <c r="G672" s="253"/>
      <c r="H672" s="256">
        <v>42</v>
      </c>
      <c r="I672" s="257"/>
      <c r="J672" s="253"/>
      <c r="K672" s="253"/>
      <c r="L672" s="258"/>
      <c r="M672" s="259"/>
      <c r="N672" s="260"/>
      <c r="O672" s="260"/>
      <c r="P672" s="260"/>
      <c r="Q672" s="260"/>
      <c r="R672" s="260"/>
      <c r="S672" s="260"/>
      <c r="T672" s="261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2" t="s">
        <v>182</v>
      </c>
      <c r="AU672" s="262" t="s">
        <v>121</v>
      </c>
      <c r="AV672" s="15" t="s">
        <v>120</v>
      </c>
      <c r="AW672" s="15" t="s">
        <v>32</v>
      </c>
      <c r="AX672" s="15" t="s">
        <v>79</v>
      </c>
      <c r="AY672" s="262" t="s">
        <v>112</v>
      </c>
    </row>
    <row r="673" s="2" customFormat="1" ht="16.5" customHeight="1">
      <c r="A673" s="41"/>
      <c r="B673" s="42"/>
      <c r="C673" s="207" t="s">
        <v>825</v>
      </c>
      <c r="D673" s="207" t="s">
        <v>115</v>
      </c>
      <c r="E673" s="208" t="s">
        <v>826</v>
      </c>
      <c r="F673" s="209" t="s">
        <v>827</v>
      </c>
      <c r="G673" s="210" t="s">
        <v>263</v>
      </c>
      <c r="H673" s="211">
        <v>77</v>
      </c>
      <c r="I673" s="212"/>
      <c r="J673" s="213">
        <f>ROUND(I673*H673,2)</f>
        <v>0</v>
      </c>
      <c r="K673" s="209" t="s">
        <v>119</v>
      </c>
      <c r="L673" s="47"/>
      <c r="M673" s="214" t="s">
        <v>19</v>
      </c>
      <c r="N673" s="215" t="s">
        <v>43</v>
      </c>
      <c r="O673" s="87"/>
      <c r="P673" s="216">
        <f>O673*H673</f>
        <v>0</v>
      </c>
      <c r="Q673" s="216">
        <v>0</v>
      </c>
      <c r="R673" s="216">
        <f>Q673*H673</f>
        <v>0</v>
      </c>
      <c r="S673" s="216">
        <v>0</v>
      </c>
      <c r="T673" s="217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8" t="s">
        <v>293</v>
      </c>
      <c r="AT673" s="218" t="s">
        <v>115</v>
      </c>
      <c r="AU673" s="218" t="s">
        <v>121</v>
      </c>
      <c r="AY673" s="20" t="s">
        <v>112</v>
      </c>
      <c r="BE673" s="219">
        <f>IF(N673="základní",J673,0)</f>
        <v>0</v>
      </c>
      <c r="BF673" s="219">
        <f>IF(N673="snížená",J673,0)</f>
        <v>0</v>
      </c>
      <c r="BG673" s="219">
        <f>IF(N673="zákl. přenesená",J673,0)</f>
        <v>0</v>
      </c>
      <c r="BH673" s="219">
        <f>IF(N673="sníž. přenesená",J673,0)</f>
        <v>0</v>
      </c>
      <c r="BI673" s="219">
        <f>IF(N673="nulová",J673,0)</f>
        <v>0</v>
      </c>
      <c r="BJ673" s="20" t="s">
        <v>121</v>
      </c>
      <c r="BK673" s="219">
        <f>ROUND(I673*H673,2)</f>
        <v>0</v>
      </c>
      <c r="BL673" s="20" t="s">
        <v>293</v>
      </c>
      <c r="BM673" s="218" t="s">
        <v>828</v>
      </c>
    </row>
    <row r="674" s="2" customFormat="1">
      <c r="A674" s="41"/>
      <c r="B674" s="42"/>
      <c r="C674" s="43"/>
      <c r="D674" s="220" t="s">
        <v>123</v>
      </c>
      <c r="E674" s="43"/>
      <c r="F674" s="221" t="s">
        <v>829</v>
      </c>
      <c r="G674" s="43"/>
      <c r="H674" s="43"/>
      <c r="I674" s="222"/>
      <c r="J674" s="43"/>
      <c r="K674" s="43"/>
      <c r="L674" s="47"/>
      <c r="M674" s="223"/>
      <c r="N674" s="224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123</v>
      </c>
      <c r="AU674" s="20" t="s">
        <v>121</v>
      </c>
    </row>
    <row r="675" s="2" customFormat="1">
      <c r="A675" s="41"/>
      <c r="B675" s="42"/>
      <c r="C675" s="43"/>
      <c r="D675" s="225" t="s">
        <v>124</v>
      </c>
      <c r="E675" s="43"/>
      <c r="F675" s="226" t="s">
        <v>830</v>
      </c>
      <c r="G675" s="43"/>
      <c r="H675" s="43"/>
      <c r="I675" s="222"/>
      <c r="J675" s="43"/>
      <c r="K675" s="43"/>
      <c r="L675" s="47"/>
      <c r="M675" s="223"/>
      <c r="N675" s="224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124</v>
      </c>
      <c r="AU675" s="20" t="s">
        <v>121</v>
      </c>
    </row>
    <row r="676" s="14" customFormat="1">
      <c r="A676" s="14"/>
      <c r="B676" s="241"/>
      <c r="C676" s="242"/>
      <c r="D676" s="220" t="s">
        <v>182</v>
      </c>
      <c r="E676" s="243" t="s">
        <v>19</v>
      </c>
      <c r="F676" s="244" t="s">
        <v>810</v>
      </c>
      <c r="G676" s="242"/>
      <c r="H676" s="245">
        <v>77</v>
      </c>
      <c r="I676" s="246"/>
      <c r="J676" s="242"/>
      <c r="K676" s="242"/>
      <c r="L676" s="247"/>
      <c r="M676" s="248"/>
      <c r="N676" s="249"/>
      <c r="O676" s="249"/>
      <c r="P676" s="249"/>
      <c r="Q676" s="249"/>
      <c r="R676" s="249"/>
      <c r="S676" s="249"/>
      <c r="T676" s="25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1" t="s">
        <v>182</v>
      </c>
      <c r="AU676" s="251" t="s">
        <v>121</v>
      </c>
      <c r="AV676" s="14" t="s">
        <v>121</v>
      </c>
      <c r="AW676" s="14" t="s">
        <v>32</v>
      </c>
      <c r="AX676" s="14" t="s">
        <v>79</v>
      </c>
      <c r="AY676" s="251" t="s">
        <v>112</v>
      </c>
    </row>
    <row r="677" s="2" customFormat="1" ht="16.5" customHeight="1">
      <c r="A677" s="41"/>
      <c r="B677" s="42"/>
      <c r="C677" s="263" t="s">
        <v>831</v>
      </c>
      <c r="D677" s="263" t="s">
        <v>203</v>
      </c>
      <c r="E677" s="264" t="s">
        <v>832</v>
      </c>
      <c r="F677" s="265" t="s">
        <v>833</v>
      </c>
      <c r="G677" s="266" t="s">
        <v>263</v>
      </c>
      <c r="H677" s="267">
        <v>7</v>
      </c>
      <c r="I677" s="268"/>
      <c r="J677" s="269">
        <f>ROUND(I677*H677,2)</f>
        <v>0</v>
      </c>
      <c r="K677" s="265" t="s">
        <v>19</v>
      </c>
      <c r="L677" s="270"/>
      <c r="M677" s="271" t="s">
        <v>19</v>
      </c>
      <c r="N677" s="272" t="s">
        <v>43</v>
      </c>
      <c r="O677" s="87"/>
      <c r="P677" s="216">
        <f>O677*H677</f>
        <v>0</v>
      </c>
      <c r="Q677" s="216">
        <v>0.0017899999999999999</v>
      </c>
      <c r="R677" s="216">
        <f>Q677*H677</f>
        <v>0.01253</v>
      </c>
      <c r="S677" s="216">
        <v>0</v>
      </c>
      <c r="T677" s="217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8" t="s">
        <v>395</v>
      </c>
      <c r="AT677" s="218" t="s">
        <v>203</v>
      </c>
      <c r="AU677" s="218" t="s">
        <v>121</v>
      </c>
      <c r="AY677" s="20" t="s">
        <v>112</v>
      </c>
      <c r="BE677" s="219">
        <f>IF(N677="základní",J677,0)</f>
        <v>0</v>
      </c>
      <c r="BF677" s="219">
        <f>IF(N677="snížená",J677,0)</f>
        <v>0</v>
      </c>
      <c r="BG677" s="219">
        <f>IF(N677="zákl. přenesená",J677,0)</f>
        <v>0</v>
      </c>
      <c r="BH677" s="219">
        <f>IF(N677="sníž. přenesená",J677,0)</f>
        <v>0</v>
      </c>
      <c r="BI677" s="219">
        <f>IF(N677="nulová",J677,0)</f>
        <v>0</v>
      </c>
      <c r="BJ677" s="20" t="s">
        <v>121</v>
      </c>
      <c r="BK677" s="219">
        <f>ROUND(I677*H677,2)</f>
        <v>0</v>
      </c>
      <c r="BL677" s="20" t="s">
        <v>293</v>
      </c>
      <c r="BM677" s="218" t="s">
        <v>834</v>
      </c>
    </row>
    <row r="678" s="2" customFormat="1">
      <c r="A678" s="41"/>
      <c r="B678" s="42"/>
      <c r="C678" s="43"/>
      <c r="D678" s="220" t="s">
        <v>123</v>
      </c>
      <c r="E678" s="43"/>
      <c r="F678" s="221" t="s">
        <v>833</v>
      </c>
      <c r="G678" s="43"/>
      <c r="H678" s="43"/>
      <c r="I678" s="222"/>
      <c r="J678" s="43"/>
      <c r="K678" s="43"/>
      <c r="L678" s="47"/>
      <c r="M678" s="223"/>
      <c r="N678" s="224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123</v>
      </c>
      <c r="AU678" s="20" t="s">
        <v>121</v>
      </c>
    </row>
    <row r="679" s="2" customFormat="1" ht="16.5" customHeight="1">
      <c r="A679" s="41"/>
      <c r="B679" s="42"/>
      <c r="C679" s="207" t="s">
        <v>835</v>
      </c>
      <c r="D679" s="207" t="s">
        <v>115</v>
      </c>
      <c r="E679" s="208" t="s">
        <v>836</v>
      </c>
      <c r="F679" s="209" t="s">
        <v>837</v>
      </c>
      <c r="G679" s="210" t="s">
        <v>486</v>
      </c>
      <c r="H679" s="211">
        <v>33</v>
      </c>
      <c r="I679" s="212"/>
      <c r="J679" s="213">
        <f>ROUND(I679*H679,2)</f>
        <v>0</v>
      </c>
      <c r="K679" s="209" t="s">
        <v>119</v>
      </c>
      <c r="L679" s="47"/>
      <c r="M679" s="214" t="s">
        <v>19</v>
      </c>
      <c r="N679" s="215" t="s">
        <v>43</v>
      </c>
      <c r="O679" s="87"/>
      <c r="P679" s="216">
        <f>O679*H679</f>
        <v>0</v>
      </c>
      <c r="Q679" s="216">
        <v>0</v>
      </c>
      <c r="R679" s="216">
        <f>Q679*H679</f>
        <v>0</v>
      </c>
      <c r="S679" s="216">
        <v>0</v>
      </c>
      <c r="T679" s="217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8" t="s">
        <v>293</v>
      </c>
      <c r="AT679" s="218" t="s">
        <v>115</v>
      </c>
      <c r="AU679" s="218" t="s">
        <v>121</v>
      </c>
      <c r="AY679" s="20" t="s">
        <v>112</v>
      </c>
      <c r="BE679" s="219">
        <f>IF(N679="základní",J679,0)</f>
        <v>0</v>
      </c>
      <c r="BF679" s="219">
        <f>IF(N679="snížená",J679,0)</f>
        <v>0</v>
      </c>
      <c r="BG679" s="219">
        <f>IF(N679="zákl. přenesená",J679,0)</f>
        <v>0</v>
      </c>
      <c r="BH679" s="219">
        <f>IF(N679="sníž. přenesená",J679,0)</f>
        <v>0</v>
      </c>
      <c r="BI679" s="219">
        <f>IF(N679="nulová",J679,0)</f>
        <v>0</v>
      </c>
      <c r="BJ679" s="20" t="s">
        <v>121</v>
      </c>
      <c r="BK679" s="219">
        <f>ROUND(I679*H679,2)</f>
        <v>0</v>
      </c>
      <c r="BL679" s="20" t="s">
        <v>293</v>
      </c>
      <c r="BM679" s="218" t="s">
        <v>838</v>
      </c>
    </row>
    <row r="680" s="2" customFormat="1">
      <c r="A680" s="41"/>
      <c r="B680" s="42"/>
      <c r="C680" s="43"/>
      <c r="D680" s="220" t="s">
        <v>123</v>
      </c>
      <c r="E680" s="43"/>
      <c r="F680" s="221" t="s">
        <v>837</v>
      </c>
      <c r="G680" s="43"/>
      <c r="H680" s="43"/>
      <c r="I680" s="222"/>
      <c r="J680" s="43"/>
      <c r="K680" s="43"/>
      <c r="L680" s="47"/>
      <c r="M680" s="223"/>
      <c r="N680" s="224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123</v>
      </c>
      <c r="AU680" s="20" t="s">
        <v>121</v>
      </c>
    </row>
    <row r="681" s="2" customFormat="1">
      <c r="A681" s="41"/>
      <c r="B681" s="42"/>
      <c r="C681" s="43"/>
      <c r="D681" s="225" t="s">
        <v>124</v>
      </c>
      <c r="E681" s="43"/>
      <c r="F681" s="226" t="s">
        <v>839</v>
      </c>
      <c r="G681" s="43"/>
      <c r="H681" s="43"/>
      <c r="I681" s="222"/>
      <c r="J681" s="43"/>
      <c r="K681" s="43"/>
      <c r="L681" s="47"/>
      <c r="M681" s="223"/>
      <c r="N681" s="224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124</v>
      </c>
      <c r="AU681" s="20" t="s">
        <v>121</v>
      </c>
    </row>
    <row r="682" s="14" customFormat="1">
      <c r="A682" s="14"/>
      <c r="B682" s="241"/>
      <c r="C682" s="242"/>
      <c r="D682" s="220" t="s">
        <v>182</v>
      </c>
      <c r="E682" s="243" t="s">
        <v>19</v>
      </c>
      <c r="F682" s="244" t="s">
        <v>840</v>
      </c>
      <c r="G682" s="242"/>
      <c r="H682" s="245">
        <v>33</v>
      </c>
      <c r="I682" s="246"/>
      <c r="J682" s="242"/>
      <c r="K682" s="242"/>
      <c r="L682" s="247"/>
      <c r="M682" s="248"/>
      <c r="N682" s="249"/>
      <c r="O682" s="249"/>
      <c r="P682" s="249"/>
      <c r="Q682" s="249"/>
      <c r="R682" s="249"/>
      <c r="S682" s="249"/>
      <c r="T682" s="25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1" t="s">
        <v>182</v>
      </c>
      <c r="AU682" s="251" t="s">
        <v>121</v>
      </c>
      <c r="AV682" s="14" t="s">
        <v>121</v>
      </c>
      <c r="AW682" s="14" t="s">
        <v>32</v>
      </c>
      <c r="AX682" s="14" t="s">
        <v>79</v>
      </c>
      <c r="AY682" s="251" t="s">
        <v>112</v>
      </c>
    </row>
    <row r="683" s="2" customFormat="1" ht="16.5" customHeight="1">
      <c r="A683" s="41"/>
      <c r="B683" s="42"/>
      <c r="C683" s="263" t="s">
        <v>841</v>
      </c>
      <c r="D683" s="263" t="s">
        <v>203</v>
      </c>
      <c r="E683" s="264" t="s">
        <v>842</v>
      </c>
      <c r="F683" s="265" t="s">
        <v>843</v>
      </c>
      <c r="G683" s="266" t="s">
        <v>486</v>
      </c>
      <c r="H683" s="267">
        <v>33</v>
      </c>
      <c r="I683" s="268"/>
      <c r="J683" s="269">
        <f>ROUND(I683*H683,2)</f>
        <v>0</v>
      </c>
      <c r="K683" s="265" t="s">
        <v>119</v>
      </c>
      <c r="L683" s="270"/>
      <c r="M683" s="271" t="s">
        <v>19</v>
      </c>
      <c r="N683" s="272" t="s">
        <v>43</v>
      </c>
      <c r="O683" s="87"/>
      <c r="P683" s="216">
        <f>O683*H683</f>
        <v>0</v>
      </c>
      <c r="Q683" s="216">
        <v>0.00033</v>
      </c>
      <c r="R683" s="216">
        <f>Q683*H683</f>
        <v>0.01089</v>
      </c>
      <c r="S683" s="216">
        <v>0</v>
      </c>
      <c r="T683" s="217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8" t="s">
        <v>395</v>
      </c>
      <c r="AT683" s="218" t="s">
        <v>203</v>
      </c>
      <c r="AU683" s="218" t="s">
        <v>121</v>
      </c>
      <c r="AY683" s="20" t="s">
        <v>112</v>
      </c>
      <c r="BE683" s="219">
        <f>IF(N683="základní",J683,0)</f>
        <v>0</v>
      </c>
      <c r="BF683" s="219">
        <f>IF(N683="snížená",J683,0)</f>
        <v>0</v>
      </c>
      <c r="BG683" s="219">
        <f>IF(N683="zákl. přenesená",J683,0)</f>
        <v>0</v>
      </c>
      <c r="BH683" s="219">
        <f>IF(N683="sníž. přenesená",J683,0)</f>
        <v>0</v>
      </c>
      <c r="BI683" s="219">
        <f>IF(N683="nulová",J683,0)</f>
        <v>0</v>
      </c>
      <c r="BJ683" s="20" t="s">
        <v>121</v>
      </c>
      <c r="BK683" s="219">
        <f>ROUND(I683*H683,2)</f>
        <v>0</v>
      </c>
      <c r="BL683" s="20" t="s">
        <v>293</v>
      </c>
      <c r="BM683" s="218" t="s">
        <v>844</v>
      </c>
    </row>
    <row r="684" s="2" customFormat="1">
      <c r="A684" s="41"/>
      <c r="B684" s="42"/>
      <c r="C684" s="43"/>
      <c r="D684" s="220" t="s">
        <v>123</v>
      </c>
      <c r="E684" s="43"/>
      <c r="F684" s="221" t="s">
        <v>843</v>
      </c>
      <c r="G684" s="43"/>
      <c r="H684" s="43"/>
      <c r="I684" s="222"/>
      <c r="J684" s="43"/>
      <c r="K684" s="43"/>
      <c r="L684" s="47"/>
      <c r="M684" s="223"/>
      <c r="N684" s="224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123</v>
      </c>
      <c r="AU684" s="20" t="s">
        <v>121</v>
      </c>
    </row>
    <row r="685" s="2" customFormat="1" ht="16.5" customHeight="1">
      <c r="A685" s="41"/>
      <c r="B685" s="42"/>
      <c r="C685" s="207" t="s">
        <v>845</v>
      </c>
      <c r="D685" s="207" t="s">
        <v>115</v>
      </c>
      <c r="E685" s="208" t="s">
        <v>846</v>
      </c>
      <c r="F685" s="209" t="s">
        <v>847</v>
      </c>
      <c r="G685" s="210" t="s">
        <v>486</v>
      </c>
      <c r="H685" s="211">
        <v>6</v>
      </c>
      <c r="I685" s="212"/>
      <c r="J685" s="213">
        <f>ROUND(I685*H685,2)</f>
        <v>0</v>
      </c>
      <c r="K685" s="209" t="s">
        <v>119</v>
      </c>
      <c r="L685" s="47"/>
      <c r="M685" s="214" t="s">
        <v>19</v>
      </c>
      <c r="N685" s="215" t="s">
        <v>43</v>
      </c>
      <c r="O685" s="87"/>
      <c r="P685" s="216">
        <f>O685*H685</f>
        <v>0</v>
      </c>
      <c r="Q685" s="216">
        <v>0</v>
      </c>
      <c r="R685" s="216">
        <f>Q685*H685</f>
        <v>0</v>
      </c>
      <c r="S685" s="216">
        <v>0</v>
      </c>
      <c r="T685" s="217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8" t="s">
        <v>293</v>
      </c>
      <c r="AT685" s="218" t="s">
        <v>115</v>
      </c>
      <c r="AU685" s="218" t="s">
        <v>121</v>
      </c>
      <c r="AY685" s="20" t="s">
        <v>112</v>
      </c>
      <c r="BE685" s="219">
        <f>IF(N685="základní",J685,0)</f>
        <v>0</v>
      </c>
      <c r="BF685" s="219">
        <f>IF(N685="snížená",J685,0)</f>
        <v>0</v>
      </c>
      <c r="BG685" s="219">
        <f>IF(N685="zákl. přenesená",J685,0)</f>
        <v>0</v>
      </c>
      <c r="BH685" s="219">
        <f>IF(N685="sníž. přenesená",J685,0)</f>
        <v>0</v>
      </c>
      <c r="BI685" s="219">
        <f>IF(N685="nulová",J685,0)</f>
        <v>0</v>
      </c>
      <c r="BJ685" s="20" t="s">
        <v>121</v>
      </c>
      <c r="BK685" s="219">
        <f>ROUND(I685*H685,2)</f>
        <v>0</v>
      </c>
      <c r="BL685" s="20" t="s">
        <v>293</v>
      </c>
      <c r="BM685" s="218" t="s">
        <v>848</v>
      </c>
    </row>
    <row r="686" s="2" customFormat="1">
      <c r="A686" s="41"/>
      <c r="B686" s="42"/>
      <c r="C686" s="43"/>
      <c r="D686" s="220" t="s">
        <v>123</v>
      </c>
      <c r="E686" s="43"/>
      <c r="F686" s="221" t="s">
        <v>847</v>
      </c>
      <c r="G686" s="43"/>
      <c r="H686" s="43"/>
      <c r="I686" s="222"/>
      <c r="J686" s="43"/>
      <c r="K686" s="43"/>
      <c r="L686" s="47"/>
      <c r="M686" s="223"/>
      <c r="N686" s="224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123</v>
      </c>
      <c r="AU686" s="20" t="s">
        <v>121</v>
      </c>
    </row>
    <row r="687" s="2" customFormat="1">
      <c r="A687" s="41"/>
      <c r="B687" s="42"/>
      <c r="C687" s="43"/>
      <c r="D687" s="225" t="s">
        <v>124</v>
      </c>
      <c r="E687" s="43"/>
      <c r="F687" s="226" t="s">
        <v>849</v>
      </c>
      <c r="G687" s="43"/>
      <c r="H687" s="43"/>
      <c r="I687" s="222"/>
      <c r="J687" s="43"/>
      <c r="K687" s="43"/>
      <c r="L687" s="47"/>
      <c r="M687" s="223"/>
      <c r="N687" s="224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124</v>
      </c>
      <c r="AU687" s="20" t="s">
        <v>121</v>
      </c>
    </row>
    <row r="688" s="2" customFormat="1" ht="16.5" customHeight="1">
      <c r="A688" s="41"/>
      <c r="B688" s="42"/>
      <c r="C688" s="263" t="s">
        <v>850</v>
      </c>
      <c r="D688" s="263" t="s">
        <v>203</v>
      </c>
      <c r="E688" s="264" t="s">
        <v>851</v>
      </c>
      <c r="F688" s="265" t="s">
        <v>852</v>
      </c>
      <c r="G688" s="266" t="s">
        <v>486</v>
      </c>
      <c r="H688" s="267">
        <v>6</v>
      </c>
      <c r="I688" s="268"/>
      <c r="J688" s="269">
        <f>ROUND(I688*H688,2)</f>
        <v>0</v>
      </c>
      <c r="K688" s="265" t="s">
        <v>19</v>
      </c>
      <c r="L688" s="270"/>
      <c r="M688" s="271" t="s">
        <v>19</v>
      </c>
      <c r="N688" s="272" t="s">
        <v>43</v>
      </c>
      <c r="O688" s="87"/>
      <c r="P688" s="216">
        <f>O688*H688</f>
        <v>0</v>
      </c>
      <c r="Q688" s="216">
        <v>0.00068000000000000005</v>
      </c>
      <c r="R688" s="216">
        <f>Q688*H688</f>
        <v>0.0040800000000000003</v>
      </c>
      <c r="S688" s="216">
        <v>0</v>
      </c>
      <c r="T688" s="217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8" t="s">
        <v>395</v>
      </c>
      <c r="AT688" s="218" t="s">
        <v>203</v>
      </c>
      <c r="AU688" s="218" t="s">
        <v>121</v>
      </c>
      <c r="AY688" s="20" t="s">
        <v>112</v>
      </c>
      <c r="BE688" s="219">
        <f>IF(N688="základní",J688,0)</f>
        <v>0</v>
      </c>
      <c r="BF688" s="219">
        <f>IF(N688="snížená",J688,0)</f>
        <v>0</v>
      </c>
      <c r="BG688" s="219">
        <f>IF(N688="zákl. přenesená",J688,0)</f>
        <v>0</v>
      </c>
      <c r="BH688" s="219">
        <f>IF(N688="sníž. přenesená",J688,0)</f>
        <v>0</v>
      </c>
      <c r="BI688" s="219">
        <f>IF(N688="nulová",J688,0)</f>
        <v>0</v>
      </c>
      <c r="BJ688" s="20" t="s">
        <v>121</v>
      </c>
      <c r="BK688" s="219">
        <f>ROUND(I688*H688,2)</f>
        <v>0</v>
      </c>
      <c r="BL688" s="20" t="s">
        <v>293</v>
      </c>
      <c r="BM688" s="218" t="s">
        <v>853</v>
      </c>
    </row>
    <row r="689" s="2" customFormat="1">
      <c r="A689" s="41"/>
      <c r="B689" s="42"/>
      <c r="C689" s="43"/>
      <c r="D689" s="220" t="s">
        <v>123</v>
      </c>
      <c r="E689" s="43"/>
      <c r="F689" s="221" t="s">
        <v>854</v>
      </c>
      <c r="G689" s="43"/>
      <c r="H689" s="43"/>
      <c r="I689" s="222"/>
      <c r="J689" s="43"/>
      <c r="K689" s="43"/>
      <c r="L689" s="47"/>
      <c r="M689" s="223"/>
      <c r="N689" s="224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123</v>
      </c>
      <c r="AU689" s="20" t="s">
        <v>121</v>
      </c>
    </row>
    <row r="690" s="2" customFormat="1" ht="16.5" customHeight="1">
      <c r="A690" s="41"/>
      <c r="B690" s="42"/>
      <c r="C690" s="207" t="s">
        <v>855</v>
      </c>
      <c r="D690" s="207" t="s">
        <v>115</v>
      </c>
      <c r="E690" s="208" t="s">
        <v>856</v>
      </c>
      <c r="F690" s="209" t="s">
        <v>857</v>
      </c>
      <c r="G690" s="210" t="s">
        <v>486</v>
      </c>
      <c r="H690" s="211">
        <v>11</v>
      </c>
      <c r="I690" s="212"/>
      <c r="J690" s="213">
        <f>ROUND(I690*H690,2)</f>
        <v>0</v>
      </c>
      <c r="K690" s="209" t="s">
        <v>119</v>
      </c>
      <c r="L690" s="47"/>
      <c r="M690" s="214" t="s">
        <v>19</v>
      </c>
      <c r="N690" s="215" t="s">
        <v>43</v>
      </c>
      <c r="O690" s="87"/>
      <c r="P690" s="216">
        <f>O690*H690</f>
        <v>0</v>
      </c>
      <c r="Q690" s="216">
        <v>0</v>
      </c>
      <c r="R690" s="216">
        <f>Q690*H690</f>
        <v>0</v>
      </c>
      <c r="S690" s="216">
        <v>0</v>
      </c>
      <c r="T690" s="217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18" t="s">
        <v>293</v>
      </c>
      <c r="AT690" s="218" t="s">
        <v>115</v>
      </c>
      <c r="AU690" s="218" t="s">
        <v>121</v>
      </c>
      <c r="AY690" s="20" t="s">
        <v>112</v>
      </c>
      <c r="BE690" s="219">
        <f>IF(N690="základní",J690,0)</f>
        <v>0</v>
      </c>
      <c r="BF690" s="219">
        <f>IF(N690="snížená",J690,0)</f>
        <v>0</v>
      </c>
      <c r="BG690" s="219">
        <f>IF(N690="zákl. přenesená",J690,0)</f>
        <v>0</v>
      </c>
      <c r="BH690" s="219">
        <f>IF(N690="sníž. přenesená",J690,0)</f>
        <v>0</v>
      </c>
      <c r="BI690" s="219">
        <f>IF(N690="nulová",J690,0)</f>
        <v>0</v>
      </c>
      <c r="BJ690" s="20" t="s">
        <v>121</v>
      </c>
      <c r="BK690" s="219">
        <f>ROUND(I690*H690,2)</f>
        <v>0</v>
      </c>
      <c r="BL690" s="20" t="s">
        <v>293</v>
      </c>
      <c r="BM690" s="218" t="s">
        <v>858</v>
      </c>
    </row>
    <row r="691" s="2" customFormat="1">
      <c r="A691" s="41"/>
      <c r="B691" s="42"/>
      <c r="C691" s="43"/>
      <c r="D691" s="220" t="s">
        <v>123</v>
      </c>
      <c r="E691" s="43"/>
      <c r="F691" s="221" t="s">
        <v>857</v>
      </c>
      <c r="G691" s="43"/>
      <c r="H691" s="43"/>
      <c r="I691" s="222"/>
      <c r="J691" s="43"/>
      <c r="K691" s="43"/>
      <c r="L691" s="47"/>
      <c r="M691" s="223"/>
      <c r="N691" s="224"/>
      <c r="O691" s="87"/>
      <c r="P691" s="87"/>
      <c r="Q691" s="87"/>
      <c r="R691" s="87"/>
      <c r="S691" s="87"/>
      <c r="T691" s="88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T691" s="20" t="s">
        <v>123</v>
      </c>
      <c r="AU691" s="20" t="s">
        <v>121</v>
      </c>
    </row>
    <row r="692" s="2" customFormat="1">
      <c r="A692" s="41"/>
      <c r="B692" s="42"/>
      <c r="C692" s="43"/>
      <c r="D692" s="225" t="s">
        <v>124</v>
      </c>
      <c r="E692" s="43"/>
      <c r="F692" s="226" t="s">
        <v>859</v>
      </c>
      <c r="G692" s="43"/>
      <c r="H692" s="43"/>
      <c r="I692" s="222"/>
      <c r="J692" s="43"/>
      <c r="K692" s="43"/>
      <c r="L692" s="47"/>
      <c r="M692" s="223"/>
      <c r="N692" s="224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124</v>
      </c>
      <c r="AU692" s="20" t="s">
        <v>121</v>
      </c>
    </row>
    <row r="693" s="2" customFormat="1" ht="16.5" customHeight="1">
      <c r="A693" s="41"/>
      <c r="B693" s="42"/>
      <c r="C693" s="263" t="s">
        <v>860</v>
      </c>
      <c r="D693" s="263" t="s">
        <v>203</v>
      </c>
      <c r="E693" s="264" t="s">
        <v>861</v>
      </c>
      <c r="F693" s="265" t="s">
        <v>862</v>
      </c>
      <c r="G693" s="266" t="s">
        <v>486</v>
      </c>
      <c r="H693" s="267">
        <v>11</v>
      </c>
      <c r="I693" s="268"/>
      <c r="J693" s="269">
        <f>ROUND(I693*H693,2)</f>
        <v>0</v>
      </c>
      <c r="K693" s="265" t="s">
        <v>19</v>
      </c>
      <c r="L693" s="270"/>
      <c r="M693" s="271" t="s">
        <v>19</v>
      </c>
      <c r="N693" s="272" t="s">
        <v>43</v>
      </c>
      <c r="O693" s="87"/>
      <c r="P693" s="216">
        <f>O693*H693</f>
        <v>0</v>
      </c>
      <c r="Q693" s="216">
        <v>0</v>
      </c>
      <c r="R693" s="216">
        <f>Q693*H693</f>
        <v>0</v>
      </c>
      <c r="S693" s="216">
        <v>0</v>
      </c>
      <c r="T693" s="217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18" t="s">
        <v>395</v>
      </c>
      <c r="AT693" s="218" t="s">
        <v>203</v>
      </c>
      <c r="AU693" s="218" t="s">
        <v>121</v>
      </c>
      <c r="AY693" s="20" t="s">
        <v>112</v>
      </c>
      <c r="BE693" s="219">
        <f>IF(N693="základní",J693,0)</f>
        <v>0</v>
      </c>
      <c r="BF693" s="219">
        <f>IF(N693="snížená",J693,0)</f>
        <v>0</v>
      </c>
      <c r="BG693" s="219">
        <f>IF(N693="zákl. přenesená",J693,0)</f>
        <v>0</v>
      </c>
      <c r="BH693" s="219">
        <f>IF(N693="sníž. přenesená",J693,0)</f>
        <v>0</v>
      </c>
      <c r="BI693" s="219">
        <f>IF(N693="nulová",J693,0)</f>
        <v>0</v>
      </c>
      <c r="BJ693" s="20" t="s">
        <v>121</v>
      </c>
      <c r="BK693" s="219">
        <f>ROUND(I693*H693,2)</f>
        <v>0</v>
      </c>
      <c r="BL693" s="20" t="s">
        <v>293</v>
      </c>
      <c r="BM693" s="218" t="s">
        <v>863</v>
      </c>
    </row>
    <row r="694" s="2" customFormat="1">
      <c r="A694" s="41"/>
      <c r="B694" s="42"/>
      <c r="C694" s="43"/>
      <c r="D694" s="220" t="s">
        <v>123</v>
      </c>
      <c r="E694" s="43"/>
      <c r="F694" s="221" t="s">
        <v>862</v>
      </c>
      <c r="G694" s="43"/>
      <c r="H694" s="43"/>
      <c r="I694" s="222"/>
      <c r="J694" s="43"/>
      <c r="K694" s="43"/>
      <c r="L694" s="47"/>
      <c r="M694" s="223"/>
      <c r="N694" s="224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123</v>
      </c>
      <c r="AU694" s="20" t="s">
        <v>121</v>
      </c>
    </row>
    <row r="695" s="2" customFormat="1" ht="16.5" customHeight="1">
      <c r="A695" s="41"/>
      <c r="B695" s="42"/>
      <c r="C695" s="207" t="s">
        <v>864</v>
      </c>
      <c r="D695" s="207" t="s">
        <v>115</v>
      </c>
      <c r="E695" s="208" t="s">
        <v>865</v>
      </c>
      <c r="F695" s="209" t="s">
        <v>866</v>
      </c>
      <c r="G695" s="210" t="s">
        <v>432</v>
      </c>
      <c r="H695" s="211">
        <v>0.123</v>
      </c>
      <c r="I695" s="212"/>
      <c r="J695" s="213">
        <f>ROUND(I695*H695,2)</f>
        <v>0</v>
      </c>
      <c r="K695" s="209" t="s">
        <v>119</v>
      </c>
      <c r="L695" s="47"/>
      <c r="M695" s="214" t="s">
        <v>19</v>
      </c>
      <c r="N695" s="215" t="s">
        <v>43</v>
      </c>
      <c r="O695" s="87"/>
      <c r="P695" s="216">
        <f>O695*H695</f>
        <v>0</v>
      </c>
      <c r="Q695" s="216">
        <v>0</v>
      </c>
      <c r="R695" s="216">
        <f>Q695*H695</f>
        <v>0</v>
      </c>
      <c r="S695" s="216">
        <v>0</v>
      </c>
      <c r="T695" s="217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18" t="s">
        <v>293</v>
      </c>
      <c r="AT695" s="218" t="s">
        <v>115</v>
      </c>
      <c r="AU695" s="218" t="s">
        <v>121</v>
      </c>
      <c r="AY695" s="20" t="s">
        <v>112</v>
      </c>
      <c r="BE695" s="219">
        <f>IF(N695="základní",J695,0)</f>
        <v>0</v>
      </c>
      <c r="BF695" s="219">
        <f>IF(N695="snížená",J695,0)</f>
        <v>0</v>
      </c>
      <c r="BG695" s="219">
        <f>IF(N695="zákl. přenesená",J695,0)</f>
        <v>0</v>
      </c>
      <c r="BH695" s="219">
        <f>IF(N695="sníž. přenesená",J695,0)</f>
        <v>0</v>
      </c>
      <c r="BI695" s="219">
        <f>IF(N695="nulová",J695,0)</f>
        <v>0</v>
      </c>
      <c r="BJ695" s="20" t="s">
        <v>121</v>
      </c>
      <c r="BK695" s="219">
        <f>ROUND(I695*H695,2)</f>
        <v>0</v>
      </c>
      <c r="BL695" s="20" t="s">
        <v>293</v>
      </c>
      <c r="BM695" s="218" t="s">
        <v>867</v>
      </c>
    </row>
    <row r="696" s="2" customFormat="1">
      <c r="A696" s="41"/>
      <c r="B696" s="42"/>
      <c r="C696" s="43"/>
      <c r="D696" s="220" t="s">
        <v>123</v>
      </c>
      <c r="E696" s="43"/>
      <c r="F696" s="221" t="s">
        <v>868</v>
      </c>
      <c r="G696" s="43"/>
      <c r="H696" s="43"/>
      <c r="I696" s="222"/>
      <c r="J696" s="43"/>
      <c r="K696" s="43"/>
      <c r="L696" s="47"/>
      <c r="M696" s="223"/>
      <c r="N696" s="224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123</v>
      </c>
      <c r="AU696" s="20" t="s">
        <v>121</v>
      </c>
    </row>
    <row r="697" s="2" customFormat="1">
      <c r="A697" s="41"/>
      <c r="B697" s="42"/>
      <c r="C697" s="43"/>
      <c r="D697" s="225" t="s">
        <v>124</v>
      </c>
      <c r="E697" s="43"/>
      <c r="F697" s="226" t="s">
        <v>869</v>
      </c>
      <c r="G697" s="43"/>
      <c r="H697" s="43"/>
      <c r="I697" s="222"/>
      <c r="J697" s="43"/>
      <c r="K697" s="43"/>
      <c r="L697" s="47"/>
      <c r="M697" s="223"/>
      <c r="N697" s="224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20" t="s">
        <v>124</v>
      </c>
      <c r="AU697" s="20" t="s">
        <v>121</v>
      </c>
    </row>
    <row r="698" s="12" customFormat="1" ht="22.8" customHeight="1">
      <c r="A698" s="12"/>
      <c r="B698" s="191"/>
      <c r="C698" s="192"/>
      <c r="D698" s="193" t="s">
        <v>70</v>
      </c>
      <c r="E698" s="205" t="s">
        <v>870</v>
      </c>
      <c r="F698" s="205" t="s">
        <v>871</v>
      </c>
      <c r="G698" s="192"/>
      <c r="H698" s="192"/>
      <c r="I698" s="195"/>
      <c r="J698" s="206">
        <f>BK698</f>
        <v>0</v>
      </c>
      <c r="K698" s="192"/>
      <c r="L698" s="197"/>
      <c r="M698" s="198"/>
      <c r="N698" s="199"/>
      <c r="O698" s="199"/>
      <c r="P698" s="200">
        <f>SUM(P699:P759)</f>
        <v>0</v>
      </c>
      <c r="Q698" s="199"/>
      <c r="R698" s="200">
        <f>SUM(R699:R759)</f>
        <v>4.5196934000000004</v>
      </c>
      <c r="S698" s="199"/>
      <c r="T698" s="201">
        <f>SUM(T699:T759)</f>
        <v>0.13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02" t="s">
        <v>121</v>
      </c>
      <c r="AT698" s="203" t="s">
        <v>70</v>
      </c>
      <c r="AU698" s="203" t="s">
        <v>79</v>
      </c>
      <c r="AY698" s="202" t="s">
        <v>112</v>
      </c>
      <c r="BK698" s="204">
        <f>SUM(BK699:BK759)</f>
        <v>0</v>
      </c>
    </row>
    <row r="699" s="2" customFormat="1" ht="16.5" customHeight="1">
      <c r="A699" s="41"/>
      <c r="B699" s="42"/>
      <c r="C699" s="207" t="s">
        <v>872</v>
      </c>
      <c r="D699" s="207" t="s">
        <v>115</v>
      </c>
      <c r="E699" s="208" t="s">
        <v>873</v>
      </c>
      <c r="F699" s="209" t="s">
        <v>874</v>
      </c>
      <c r="G699" s="210" t="s">
        <v>178</v>
      </c>
      <c r="H699" s="211">
        <v>65.939999999999998</v>
      </c>
      <c r="I699" s="212"/>
      <c r="J699" s="213">
        <f>ROUND(I699*H699,2)</f>
        <v>0</v>
      </c>
      <c r="K699" s="209" t="s">
        <v>119</v>
      </c>
      <c r="L699" s="47"/>
      <c r="M699" s="214" t="s">
        <v>19</v>
      </c>
      <c r="N699" s="215" t="s">
        <v>43</v>
      </c>
      <c r="O699" s="87"/>
      <c r="P699" s="216">
        <f>O699*H699</f>
        <v>0</v>
      </c>
      <c r="Q699" s="216">
        <v>0.00025999999999999998</v>
      </c>
      <c r="R699" s="216">
        <f>Q699*H699</f>
        <v>0.017144399999999997</v>
      </c>
      <c r="S699" s="216">
        <v>0</v>
      </c>
      <c r="T699" s="217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18" t="s">
        <v>293</v>
      </c>
      <c r="AT699" s="218" t="s">
        <v>115</v>
      </c>
      <c r="AU699" s="218" t="s">
        <v>121</v>
      </c>
      <c r="AY699" s="20" t="s">
        <v>112</v>
      </c>
      <c r="BE699" s="219">
        <f>IF(N699="základní",J699,0)</f>
        <v>0</v>
      </c>
      <c r="BF699" s="219">
        <f>IF(N699="snížená",J699,0)</f>
        <v>0</v>
      </c>
      <c r="BG699" s="219">
        <f>IF(N699="zákl. přenesená",J699,0)</f>
        <v>0</v>
      </c>
      <c r="BH699" s="219">
        <f>IF(N699="sníž. přenesená",J699,0)</f>
        <v>0</v>
      </c>
      <c r="BI699" s="219">
        <f>IF(N699="nulová",J699,0)</f>
        <v>0</v>
      </c>
      <c r="BJ699" s="20" t="s">
        <v>121</v>
      </c>
      <c r="BK699" s="219">
        <f>ROUND(I699*H699,2)</f>
        <v>0</v>
      </c>
      <c r="BL699" s="20" t="s">
        <v>293</v>
      </c>
      <c r="BM699" s="218" t="s">
        <v>875</v>
      </c>
    </row>
    <row r="700" s="2" customFormat="1">
      <c r="A700" s="41"/>
      <c r="B700" s="42"/>
      <c r="C700" s="43"/>
      <c r="D700" s="220" t="s">
        <v>123</v>
      </c>
      <c r="E700" s="43"/>
      <c r="F700" s="221" t="s">
        <v>876</v>
      </c>
      <c r="G700" s="43"/>
      <c r="H700" s="43"/>
      <c r="I700" s="222"/>
      <c r="J700" s="43"/>
      <c r="K700" s="43"/>
      <c r="L700" s="47"/>
      <c r="M700" s="223"/>
      <c r="N700" s="224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123</v>
      </c>
      <c r="AU700" s="20" t="s">
        <v>121</v>
      </c>
    </row>
    <row r="701" s="2" customFormat="1">
      <c r="A701" s="41"/>
      <c r="B701" s="42"/>
      <c r="C701" s="43"/>
      <c r="D701" s="225" t="s">
        <v>124</v>
      </c>
      <c r="E701" s="43"/>
      <c r="F701" s="226" t="s">
        <v>877</v>
      </c>
      <c r="G701" s="43"/>
      <c r="H701" s="43"/>
      <c r="I701" s="222"/>
      <c r="J701" s="43"/>
      <c r="K701" s="43"/>
      <c r="L701" s="47"/>
      <c r="M701" s="223"/>
      <c r="N701" s="224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124</v>
      </c>
      <c r="AU701" s="20" t="s">
        <v>121</v>
      </c>
    </row>
    <row r="702" s="13" customFormat="1">
      <c r="A702" s="13"/>
      <c r="B702" s="231"/>
      <c r="C702" s="232"/>
      <c r="D702" s="220" t="s">
        <v>182</v>
      </c>
      <c r="E702" s="233" t="s">
        <v>19</v>
      </c>
      <c r="F702" s="234" t="s">
        <v>231</v>
      </c>
      <c r="G702" s="232"/>
      <c r="H702" s="233" t="s">
        <v>19</v>
      </c>
      <c r="I702" s="235"/>
      <c r="J702" s="232"/>
      <c r="K702" s="232"/>
      <c r="L702" s="236"/>
      <c r="M702" s="237"/>
      <c r="N702" s="238"/>
      <c r="O702" s="238"/>
      <c r="P702" s="238"/>
      <c r="Q702" s="238"/>
      <c r="R702" s="238"/>
      <c r="S702" s="238"/>
      <c r="T702" s="23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0" t="s">
        <v>182</v>
      </c>
      <c r="AU702" s="240" t="s">
        <v>121</v>
      </c>
      <c r="AV702" s="13" t="s">
        <v>79</v>
      </c>
      <c r="AW702" s="13" t="s">
        <v>32</v>
      </c>
      <c r="AX702" s="13" t="s">
        <v>71</v>
      </c>
      <c r="AY702" s="240" t="s">
        <v>112</v>
      </c>
    </row>
    <row r="703" s="14" customFormat="1">
      <c r="A703" s="14"/>
      <c r="B703" s="241"/>
      <c r="C703" s="242"/>
      <c r="D703" s="220" t="s">
        <v>182</v>
      </c>
      <c r="E703" s="243" t="s">
        <v>19</v>
      </c>
      <c r="F703" s="244" t="s">
        <v>391</v>
      </c>
      <c r="G703" s="242"/>
      <c r="H703" s="245">
        <v>40.883000000000003</v>
      </c>
      <c r="I703" s="246"/>
      <c r="J703" s="242"/>
      <c r="K703" s="242"/>
      <c r="L703" s="247"/>
      <c r="M703" s="248"/>
      <c r="N703" s="249"/>
      <c r="O703" s="249"/>
      <c r="P703" s="249"/>
      <c r="Q703" s="249"/>
      <c r="R703" s="249"/>
      <c r="S703" s="249"/>
      <c r="T703" s="25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1" t="s">
        <v>182</v>
      </c>
      <c r="AU703" s="251" t="s">
        <v>121</v>
      </c>
      <c r="AV703" s="14" t="s">
        <v>121</v>
      </c>
      <c r="AW703" s="14" t="s">
        <v>32</v>
      </c>
      <c r="AX703" s="14" t="s">
        <v>71</v>
      </c>
      <c r="AY703" s="251" t="s">
        <v>112</v>
      </c>
    </row>
    <row r="704" s="13" customFormat="1">
      <c r="A704" s="13"/>
      <c r="B704" s="231"/>
      <c r="C704" s="232"/>
      <c r="D704" s="220" t="s">
        <v>182</v>
      </c>
      <c r="E704" s="233" t="s">
        <v>19</v>
      </c>
      <c r="F704" s="234" t="s">
        <v>233</v>
      </c>
      <c r="G704" s="232"/>
      <c r="H704" s="233" t="s">
        <v>19</v>
      </c>
      <c r="I704" s="235"/>
      <c r="J704" s="232"/>
      <c r="K704" s="232"/>
      <c r="L704" s="236"/>
      <c r="M704" s="237"/>
      <c r="N704" s="238"/>
      <c r="O704" s="238"/>
      <c r="P704" s="238"/>
      <c r="Q704" s="238"/>
      <c r="R704" s="238"/>
      <c r="S704" s="238"/>
      <c r="T704" s="23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0" t="s">
        <v>182</v>
      </c>
      <c r="AU704" s="240" t="s">
        <v>121</v>
      </c>
      <c r="AV704" s="13" t="s">
        <v>79</v>
      </c>
      <c r="AW704" s="13" t="s">
        <v>32</v>
      </c>
      <c r="AX704" s="13" t="s">
        <v>71</v>
      </c>
      <c r="AY704" s="240" t="s">
        <v>112</v>
      </c>
    </row>
    <row r="705" s="14" customFormat="1">
      <c r="A705" s="14"/>
      <c r="B705" s="241"/>
      <c r="C705" s="242"/>
      <c r="D705" s="220" t="s">
        <v>182</v>
      </c>
      <c r="E705" s="243" t="s">
        <v>19</v>
      </c>
      <c r="F705" s="244" t="s">
        <v>392</v>
      </c>
      <c r="G705" s="242"/>
      <c r="H705" s="245">
        <v>25.056999999999999</v>
      </c>
      <c r="I705" s="246"/>
      <c r="J705" s="242"/>
      <c r="K705" s="242"/>
      <c r="L705" s="247"/>
      <c r="M705" s="248"/>
      <c r="N705" s="249"/>
      <c r="O705" s="249"/>
      <c r="P705" s="249"/>
      <c r="Q705" s="249"/>
      <c r="R705" s="249"/>
      <c r="S705" s="249"/>
      <c r="T705" s="250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1" t="s">
        <v>182</v>
      </c>
      <c r="AU705" s="251" t="s">
        <v>121</v>
      </c>
      <c r="AV705" s="14" t="s">
        <v>121</v>
      </c>
      <c r="AW705" s="14" t="s">
        <v>32</v>
      </c>
      <c r="AX705" s="14" t="s">
        <v>71</v>
      </c>
      <c r="AY705" s="251" t="s">
        <v>112</v>
      </c>
    </row>
    <row r="706" s="15" customFormat="1">
      <c r="A706" s="15"/>
      <c r="B706" s="252"/>
      <c r="C706" s="253"/>
      <c r="D706" s="220" t="s">
        <v>182</v>
      </c>
      <c r="E706" s="254" t="s">
        <v>19</v>
      </c>
      <c r="F706" s="255" t="s">
        <v>187</v>
      </c>
      <c r="G706" s="253"/>
      <c r="H706" s="256">
        <v>65.939999999999998</v>
      </c>
      <c r="I706" s="257"/>
      <c r="J706" s="253"/>
      <c r="K706" s="253"/>
      <c r="L706" s="258"/>
      <c r="M706" s="259"/>
      <c r="N706" s="260"/>
      <c r="O706" s="260"/>
      <c r="P706" s="260"/>
      <c r="Q706" s="260"/>
      <c r="R706" s="260"/>
      <c r="S706" s="260"/>
      <c r="T706" s="261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2" t="s">
        <v>182</v>
      </c>
      <c r="AU706" s="262" t="s">
        <v>121</v>
      </c>
      <c r="AV706" s="15" t="s">
        <v>120</v>
      </c>
      <c r="AW706" s="15" t="s">
        <v>32</v>
      </c>
      <c r="AX706" s="15" t="s">
        <v>79</v>
      </c>
      <c r="AY706" s="262" t="s">
        <v>112</v>
      </c>
    </row>
    <row r="707" s="2" customFormat="1" ht="16.5" customHeight="1">
      <c r="A707" s="41"/>
      <c r="B707" s="42"/>
      <c r="C707" s="263" t="s">
        <v>878</v>
      </c>
      <c r="D707" s="263" t="s">
        <v>203</v>
      </c>
      <c r="E707" s="264" t="s">
        <v>879</v>
      </c>
      <c r="F707" s="265" t="s">
        <v>880</v>
      </c>
      <c r="G707" s="266" t="s">
        <v>178</v>
      </c>
      <c r="H707" s="267">
        <v>65.939999999999998</v>
      </c>
      <c r="I707" s="268"/>
      <c r="J707" s="269">
        <f>ROUND(I707*H707,2)</f>
        <v>0</v>
      </c>
      <c r="K707" s="265" t="s">
        <v>119</v>
      </c>
      <c r="L707" s="270"/>
      <c r="M707" s="271" t="s">
        <v>19</v>
      </c>
      <c r="N707" s="272" t="s">
        <v>43</v>
      </c>
      <c r="O707" s="87"/>
      <c r="P707" s="216">
        <f>O707*H707</f>
        <v>0</v>
      </c>
      <c r="Q707" s="216">
        <v>0.036810000000000002</v>
      </c>
      <c r="R707" s="216">
        <f>Q707*H707</f>
        <v>2.4272514000000003</v>
      </c>
      <c r="S707" s="216">
        <v>0</v>
      </c>
      <c r="T707" s="217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18" t="s">
        <v>395</v>
      </c>
      <c r="AT707" s="218" t="s">
        <v>203</v>
      </c>
      <c r="AU707" s="218" t="s">
        <v>121</v>
      </c>
      <c r="AY707" s="20" t="s">
        <v>112</v>
      </c>
      <c r="BE707" s="219">
        <f>IF(N707="základní",J707,0)</f>
        <v>0</v>
      </c>
      <c r="BF707" s="219">
        <f>IF(N707="snížená",J707,0)</f>
        <v>0</v>
      </c>
      <c r="BG707" s="219">
        <f>IF(N707="zákl. přenesená",J707,0)</f>
        <v>0</v>
      </c>
      <c r="BH707" s="219">
        <f>IF(N707="sníž. přenesená",J707,0)</f>
        <v>0</v>
      </c>
      <c r="BI707" s="219">
        <f>IF(N707="nulová",J707,0)</f>
        <v>0</v>
      </c>
      <c r="BJ707" s="20" t="s">
        <v>121</v>
      </c>
      <c r="BK707" s="219">
        <f>ROUND(I707*H707,2)</f>
        <v>0</v>
      </c>
      <c r="BL707" s="20" t="s">
        <v>293</v>
      </c>
      <c r="BM707" s="218" t="s">
        <v>881</v>
      </c>
    </row>
    <row r="708" s="2" customFormat="1">
      <c r="A708" s="41"/>
      <c r="B708" s="42"/>
      <c r="C708" s="43"/>
      <c r="D708" s="220" t="s">
        <v>123</v>
      </c>
      <c r="E708" s="43"/>
      <c r="F708" s="221" t="s">
        <v>880</v>
      </c>
      <c r="G708" s="43"/>
      <c r="H708" s="43"/>
      <c r="I708" s="222"/>
      <c r="J708" s="43"/>
      <c r="K708" s="43"/>
      <c r="L708" s="47"/>
      <c r="M708" s="223"/>
      <c r="N708" s="224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123</v>
      </c>
      <c r="AU708" s="20" t="s">
        <v>121</v>
      </c>
    </row>
    <row r="709" s="2" customFormat="1" ht="16.5" customHeight="1">
      <c r="A709" s="41"/>
      <c r="B709" s="42"/>
      <c r="C709" s="207" t="s">
        <v>882</v>
      </c>
      <c r="D709" s="207" t="s">
        <v>115</v>
      </c>
      <c r="E709" s="208" t="s">
        <v>883</v>
      </c>
      <c r="F709" s="209" t="s">
        <v>884</v>
      </c>
      <c r="G709" s="210" t="s">
        <v>486</v>
      </c>
      <c r="H709" s="211">
        <v>23</v>
      </c>
      <c r="I709" s="212"/>
      <c r="J709" s="213">
        <f>ROUND(I709*H709,2)</f>
        <v>0</v>
      </c>
      <c r="K709" s="209" t="s">
        <v>119</v>
      </c>
      <c r="L709" s="47"/>
      <c r="M709" s="214" t="s">
        <v>19</v>
      </c>
      <c r="N709" s="215" t="s">
        <v>43</v>
      </c>
      <c r="O709" s="87"/>
      <c r="P709" s="216">
        <f>O709*H709</f>
        <v>0</v>
      </c>
      <c r="Q709" s="216">
        <v>0.00024000000000000001</v>
      </c>
      <c r="R709" s="216">
        <f>Q709*H709</f>
        <v>0.0055199999999999997</v>
      </c>
      <c r="S709" s="216">
        <v>0</v>
      </c>
      <c r="T709" s="217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18" t="s">
        <v>293</v>
      </c>
      <c r="AT709" s="218" t="s">
        <v>115</v>
      </c>
      <c r="AU709" s="218" t="s">
        <v>121</v>
      </c>
      <c r="AY709" s="20" t="s">
        <v>112</v>
      </c>
      <c r="BE709" s="219">
        <f>IF(N709="základní",J709,0)</f>
        <v>0</v>
      </c>
      <c r="BF709" s="219">
        <f>IF(N709="snížená",J709,0)</f>
        <v>0</v>
      </c>
      <c r="BG709" s="219">
        <f>IF(N709="zákl. přenesená",J709,0)</f>
        <v>0</v>
      </c>
      <c r="BH709" s="219">
        <f>IF(N709="sníž. přenesená",J709,0)</f>
        <v>0</v>
      </c>
      <c r="BI709" s="219">
        <f>IF(N709="nulová",J709,0)</f>
        <v>0</v>
      </c>
      <c r="BJ709" s="20" t="s">
        <v>121</v>
      </c>
      <c r="BK709" s="219">
        <f>ROUND(I709*H709,2)</f>
        <v>0</v>
      </c>
      <c r="BL709" s="20" t="s">
        <v>293</v>
      </c>
      <c r="BM709" s="218" t="s">
        <v>885</v>
      </c>
    </row>
    <row r="710" s="2" customFormat="1">
      <c r="A710" s="41"/>
      <c r="B710" s="42"/>
      <c r="C710" s="43"/>
      <c r="D710" s="220" t="s">
        <v>123</v>
      </c>
      <c r="E710" s="43"/>
      <c r="F710" s="221" t="s">
        <v>886</v>
      </c>
      <c r="G710" s="43"/>
      <c r="H710" s="43"/>
      <c r="I710" s="222"/>
      <c r="J710" s="43"/>
      <c r="K710" s="43"/>
      <c r="L710" s="47"/>
      <c r="M710" s="223"/>
      <c r="N710" s="224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123</v>
      </c>
      <c r="AU710" s="20" t="s">
        <v>121</v>
      </c>
    </row>
    <row r="711" s="2" customFormat="1">
      <c r="A711" s="41"/>
      <c r="B711" s="42"/>
      <c r="C711" s="43"/>
      <c r="D711" s="225" t="s">
        <v>124</v>
      </c>
      <c r="E711" s="43"/>
      <c r="F711" s="226" t="s">
        <v>887</v>
      </c>
      <c r="G711" s="43"/>
      <c r="H711" s="43"/>
      <c r="I711" s="222"/>
      <c r="J711" s="43"/>
      <c r="K711" s="43"/>
      <c r="L711" s="47"/>
      <c r="M711" s="223"/>
      <c r="N711" s="224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124</v>
      </c>
      <c r="AU711" s="20" t="s">
        <v>121</v>
      </c>
    </row>
    <row r="712" s="13" customFormat="1">
      <c r="A712" s="13"/>
      <c r="B712" s="231"/>
      <c r="C712" s="232"/>
      <c r="D712" s="220" t="s">
        <v>182</v>
      </c>
      <c r="E712" s="233" t="s">
        <v>19</v>
      </c>
      <c r="F712" s="234" t="s">
        <v>231</v>
      </c>
      <c r="G712" s="232"/>
      <c r="H712" s="233" t="s">
        <v>19</v>
      </c>
      <c r="I712" s="235"/>
      <c r="J712" s="232"/>
      <c r="K712" s="232"/>
      <c r="L712" s="236"/>
      <c r="M712" s="237"/>
      <c r="N712" s="238"/>
      <c r="O712" s="238"/>
      <c r="P712" s="238"/>
      <c r="Q712" s="238"/>
      <c r="R712" s="238"/>
      <c r="S712" s="238"/>
      <c r="T712" s="239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0" t="s">
        <v>182</v>
      </c>
      <c r="AU712" s="240" t="s">
        <v>121</v>
      </c>
      <c r="AV712" s="13" t="s">
        <v>79</v>
      </c>
      <c r="AW712" s="13" t="s">
        <v>32</v>
      </c>
      <c r="AX712" s="13" t="s">
        <v>71</v>
      </c>
      <c r="AY712" s="240" t="s">
        <v>112</v>
      </c>
    </row>
    <row r="713" s="14" customFormat="1">
      <c r="A713" s="14"/>
      <c r="B713" s="241"/>
      <c r="C713" s="242"/>
      <c r="D713" s="220" t="s">
        <v>182</v>
      </c>
      <c r="E713" s="243" t="s">
        <v>19</v>
      </c>
      <c r="F713" s="244" t="s">
        <v>298</v>
      </c>
      <c r="G713" s="242"/>
      <c r="H713" s="245">
        <v>17</v>
      </c>
      <c r="I713" s="246"/>
      <c r="J713" s="242"/>
      <c r="K713" s="242"/>
      <c r="L713" s="247"/>
      <c r="M713" s="248"/>
      <c r="N713" s="249"/>
      <c r="O713" s="249"/>
      <c r="P713" s="249"/>
      <c r="Q713" s="249"/>
      <c r="R713" s="249"/>
      <c r="S713" s="249"/>
      <c r="T713" s="25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1" t="s">
        <v>182</v>
      </c>
      <c r="AU713" s="251" t="s">
        <v>121</v>
      </c>
      <c r="AV713" s="14" t="s">
        <v>121</v>
      </c>
      <c r="AW713" s="14" t="s">
        <v>32</v>
      </c>
      <c r="AX713" s="14" t="s">
        <v>71</v>
      </c>
      <c r="AY713" s="251" t="s">
        <v>112</v>
      </c>
    </row>
    <row r="714" s="13" customFormat="1">
      <c r="A714" s="13"/>
      <c r="B714" s="231"/>
      <c r="C714" s="232"/>
      <c r="D714" s="220" t="s">
        <v>182</v>
      </c>
      <c r="E714" s="233" t="s">
        <v>19</v>
      </c>
      <c r="F714" s="234" t="s">
        <v>233</v>
      </c>
      <c r="G714" s="232"/>
      <c r="H714" s="233" t="s">
        <v>19</v>
      </c>
      <c r="I714" s="235"/>
      <c r="J714" s="232"/>
      <c r="K714" s="232"/>
      <c r="L714" s="236"/>
      <c r="M714" s="237"/>
      <c r="N714" s="238"/>
      <c r="O714" s="238"/>
      <c r="P714" s="238"/>
      <c r="Q714" s="238"/>
      <c r="R714" s="238"/>
      <c r="S714" s="238"/>
      <c r="T714" s="239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0" t="s">
        <v>182</v>
      </c>
      <c r="AU714" s="240" t="s">
        <v>121</v>
      </c>
      <c r="AV714" s="13" t="s">
        <v>79</v>
      </c>
      <c r="AW714" s="13" t="s">
        <v>32</v>
      </c>
      <c r="AX714" s="13" t="s">
        <v>71</v>
      </c>
      <c r="AY714" s="240" t="s">
        <v>112</v>
      </c>
    </row>
    <row r="715" s="14" customFormat="1">
      <c r="A715" s="14"/>
      <c r="B715" s="241"/>
      <c r="C715" s="242"/>
      <c r="D715" s="220" t="s">
        <v>182</v>
      </c>
      <c r="E715" s="243" t="s">
        <v>19</v>
      </c>
      <c r="F715" s="244" t="s">
        <v>150</v>
      </c>
      <c r="G715" s="242"/>
      <c r="H715" s="245">
        <v>6</v>
      </c>
      <c r="I715" s="246"/>
      <c r="J715" s="242"/>
      <c r="K715" s="242"/>
      <c r="L715" s="247"/>
      <c r="M715" s="248"/>
      <c r="N715" s="249"/>
      <c r="O715" s="249"/>
      <c r="P715" s="249"/>
      <c r="Q715" s="249"/>
      <c r="R715" s="249"/>
      <c r="S715" s="249"/>
      <c r="T715" s="25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1" t="s">
        <v>182</v>
      </c>
      <c r="AU715" s="251" t="s">
        <v>121</v>
      </c>
      <c r="AV715" s="14" t="s">
        <v>121</v>
      </c>
      <c r="AW715" s="14" t="s">
        <v>32</v>
      </c>
      <c r="AX715" s="14" t="s">
        <v>71</v>
      </c>
      <c r="AY715" s="251" t="s">
        <v>112</v>
      </c>
    </row>
    <row r="716" s="15" customFormat="1">
      <c r="A716" s="15"/>
      <c r="B716" s="252"/>
      <c r="C716" s="253"/>
      <c r="D716" s="220" t="s">
        <v>182</v>
      </c>
      <c r="E716" s="254" t="s">
        <v>19</v>
      </c>
      <c r="F716" s="255" t="s">
        <v>187</v>
      </c>
      <c r="G716" s="253"/>
      <c r="H716" s="256">
        <v>23</v>
      </c>
      <c r="I716" s="257"/>
      <c r="J716" s="253"/>
      <c r="K716" s="253"/>
      <c r="L716" s="258"/>
      <c r="M716" s="259"/>
      <c r="N716" s="260"/>
      <c r="O716" s="260"/>
      <c r="P716" s="260"/>
      <c r="Q716" s="260"/>
      <c r="R716" s="260"/>
      <c r="S716" s="260"/>
      <c r="T716" s="261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2" t="s">
        <v>182</v>
      </c>
      <c r="AU716" s="262" t="s">
        <v>121</v>
      </c>
      <c r="AV716" s="15" t="s">
        <v>120</v>
      </c>
      <c r="AW716" s="15" t="s">
        <v>32</v>
      </c>
      <c r="AX716" s="15" t="s">
        <v>79</v>
      </c>
      <c r="AY716" s="262" t="s">
        <v>112</v>
      </c>
    </row>
    <row r="717" s="2" customFormat="1" ht="16.5" customHeight="1">
      <c r="A717" s="41"/>
      <c r="B717" s="42"/>
      <c r="C717" s="263" t="s">
        <v>888</v>
      </c>
      <c r="D717" s="263" t="s">
        <v>203</v>
      </c>
      <c r="E717" s="264" t="s">
        <v>889</v>
      </c>
      <c r="F717" s="265" t="s">
        <v>890</v>
      </c>
      <c r="G717" s="266" t="s">
        <v>178</v>
      </c>
      <c r="H717" s="267">
        <v>52.439999999999998</v>
      </c>
      <c r="I717" s="268"/>
      <c r="J717" s="269">
        <f>ROUND(I717*H717,2)</f>
        <v>0</v>
      </c>
      <c r="K717" s="265" t="s">
        <v>119</v>
      </c>
      <c r="L717" s="270"/>
      <c r="M717" s="271" t="s">
        <v>19</v>
      </c>
      <c r="N717" s="272" t="s">
        <v>43</v>
      </c>
      <c r="O717" s="87"/>
      <c r="P717" s="216">
        <f>O717*H717</f>
        <v>0</v>
      </c>
      <c r="Q717" s="216">
        <v>0.037039999999999997</v>
      </c>
      <c r="R717" s="216">
        <f>Q717*H717</f>
        <v>1.9423775999999997</v>
      </c>
      <c r="S717" s="216">
        <v>0</v>
      </c>
      <c r="T717" s="217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8" t="s">
        <v>395</v>
      </c>
      <c r="AT717" s="218" t="s">
        <v>203</v>
      </c>
      <c r="AU717" s="218" t="s">
        <v>121</v>
      </c>
      <c r="AY717" s="20" t="s">
        <v>112</v>
      </c>
      <c r="BE717" s="219">
        <f>IF(N717="základní",J717,0)</f>
        <v>0</v>
      </c>
      <c r="BF717" s="219">
        <f>IF(N717="snížená",J717,0)</f>
        <v>0</v>
      </c>
      <c r="BG717" s="219">
        <f>IF(N717="zákl. přenesená",J717,0)</f>
        <v>0</v>
      </c>
      <c r="BH717" s="219">
        <f>IF(N717="sníž. přenesená",J717,0)</f>
        <v>0</v>
      </c>
      <c r="BI717" s="219">
        <f>IF(N717="nulová",J717,0)</f>
        <v>0</v>
      </c>
      <c r="BJ717" s="20" t="s">
        <v>121</v>
      </c>
      <c r="BK717" s="219">
        <f>ROUND(I717*H717,2)</f>
        <v>0</v>
      </c>
      <c r="BL717" s="20" t="s">
        <v>293</v>
      </c>
      <c r="BM717" s="218" t="s">
        <v>891</v>
      </c>
    </row>
    <row r="718" s="2" customFormat="1">
      <c r="A718" s="41"/>
      <c r="B718" s="42"/>
      <c r="C718" s="43"/>
      <c r="D718" s="220" t="s">
        <v>123</v>
      </c>
      <c r="E718" s="43"/>
      <c r="F718" s="221" t="s">
        <v>890</v>
      </c>
      <c r="G718" s="43"/>
      <c r="H718" s="43"/>
      <c r="I718" s="222"/>
      <c r="J718" s="43"/>
      <c r="K718" s="43"/>
      <c r="L718" s="47"/>
      <c r="M718" s="223"/>
      <c r="N718" s="224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123</v>
      </c>
      <c r="AU718" s="20" t="s">
        <v>121</v>
      </c>
    </row>
    <row r="719" s="13" customFormat="1">
      <c r="A719" s="13"/>
      <c r="B719" s="231"/>
      <c r="C719" s="232"/>
      <c r="D719" s="220" t="s">
        <v>182</v>
      </c>
      <c r="E719" s="233" t="s">
        <v>19</v>
      </c>
      <c r="F719" s="234" t="s">
        <v>231</v>
      </c>
      <c r="G719" s="232"/>
      <c r="H719" s="233" t="s">
        <v>19</v>
      </c>
      <c r="I719" s="235"/>
      <c r="J719" s="232"/>
      <c r="K719" s="232"/>
      <c r="L719" s="236"/>
      <c r="M719" s="237"/>
      <c r="N719" s="238"/>
      <c r="O719" s="238"/>
      <c r="P719" s="238"/>
      <c r="Q719" s="238"/>
      <c r="R719" s="238"/>
      <c r="S719" s="238"/>
      <c r="T719" s="239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0" t="s">
        <v>182</v>
      </c>
      <c r="AU719" s="240" t="s">
        <v>121</v>
      </c>
      <c r="AV719" s="13" t="s">
        <v>79</v>
      </c>
      <c r="AW719" s="13" t="s">
        <v>32</v>
      </c>
      <c r="AX719" s="13" t="s">
        <v>71</v>
      </c>
      <c r="AY719" s="240" t="s">
        <v>112</v>
      </c>
    </row>
    <row r="720" s="14" customFormat="1">
      <c r="A720" s="14"/>
      <c r="B720" s="241"/>
      <c r="C720" s="242"/>
      <c r="D720" s="220" t="s">
        <v>182</v>
      </c>
      <c r="E720" s="243" t="s">
        <v>19</v>
      </c>
      <c r="F720" s="244" t="s">
        <v>566</v>
      </c>
      <c r="G720" s="242"/>
      <c r="H720" s="245">
        <v>38.759999999999998</v>
      </c>
      <c r="I720" s="246"/>
      <c r="J720" s="242"/>
      <c r="K720" s="242"/>
      <c r="L720" s="247"/>
      <c r="M720" s="248"/>
      <c r="N720" s="249"/>
      <c r="O720" s="249"/>
      <c r="P720" s="249"/>
      <c r="Q720" s="249"/>
      <c r="R720" s="249"/>
      <c r="S720" s="249"/>
      <c r="T720" s="25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1" t="s">
        <v>182</v>
      </c>
      <c r="AU720" s="251" t="s">
        <v>121</v>
      </c>
      <c r="AV720" s="14" t="s">
        <v>121</v>
      </c>
      <c r="AW720" s="14" t="s">
        <v>32</v>
      </c>
      <c r="AX720" s="14" t="s">
        <v>71</v>
      </c>
      <c r="AY720" s="251" t="s">
        <v>112</v>
      </c>
    </row>
    <row r="721" s="13" customFormat="1">
      <c r="A721" s="13"/>
      <c r="B721" s="231"/>
      <c r="C721" s="232"/>
      <c r="D721" s="220" t="s">
        <v>182</v>
      </c>
      <c r="E721" s="233" t="s">
        <v>19</v>
      </c>
      <c r="F721" s="234" t="s">
        <v>233</v>
      </c>
      <c r="G721" s="232"/>
      <c r="H721" s="233" t="s">
        <v>19</v>
      </c>
      <c r="I721" s="235"/>
      <c r="J721" s="232"/>
      <c r="K721" s="232"/>
      <c r="L721" s="236"/>
      <c r="M721" s="237"/>
      <c r="N721" s="238"/>
      <c r="O721" s="238"/>
      <c r="P721" s="238"/>
      <c r="Q721" s="238"/>
      <c r="R721" s="238"/>
      <c r="S721" s="238"/>
      <c r="T721" s="239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0" t="s">
        <v>182</v>
      </c>
      <c r="AU721" s="240" t="s">
        <v>121</v>
      </c>
      <c r="AV721" s="13" t="s">
        <v>79</v>
      </c>
      <c r="AW721" s="13" t="s">
        <v>32</v>
      </c>
      <c r="AX721" s="13" t="s">
        <v>71</v>
      </c>
      <c r="AY721" s="240" t="s">
        <v>112</v>
      </c>
    </row>
    <row r="722" s="14" customFormat="1">
      <c r="A722" s="14"/>
      <c r="B722" s="241"/>
      <c r="C722" s="242"/>
      <c r="D722" s="220" t="s">
        <v>182</v>
      </c>
      <c r="E722" s="243" t="s">
        <v>19</v>
      </c>
      <c r="F722" s="244" t="s">
        <v>394</v>
      </c>
      <c r="G722" s="242"/>
      <c r="H722" s="245">
        <v>13.68</v>
      </c>
      <c r="I722" s="246"/>
      <c r="J722" s="242"/>
      <c r="K722" s="242"/>
      <c r="L722" s="247"/>
      <c r="M722" s="248"/>
      <c r="N722" s="249"/>
      <c r="O722" s="249"/>
      <c r="P722" s="249"/>
      <c r="Q722" s="249"/>
      <c r="R722" s="249"/>
      <c r="S722" s="249"/>
      <c r="T722" s="25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1" t="s">
        <v>182</v>
      </c>
      <c r="AU722" s="251" t="s">
        <v>121</v>
      </c>
      <c r="AV722" s="14" t="s">
        <v>121</v>
      </c>
      <c r="AW722" s="14" t="s">
        <v>32</v>
      </c>
      <c r="AX722" s="14" t="s">
        <v>71</v>
      </c>
      <c r="AY722" s="251" t="s">
        <v>112</v>
      </c>
    </row>
    <row r="723" s="15" customFormat="1">
      <c r="A723" s="15"/>
      <c r="B723" s="252"/>
      <c r="C723" s="253"/>
      <c r="D723" s="220" t="s">
        <v>182</v>
      </c>
      <c r="E723" s="254" t="s">
        <v>19</v>
      </c>
      <c r="F723" s="255" t="s">
        <v>187</v>
      </c>
      <c r="G723" s="253"/>
      <c r="H723" s="256">
        <v>52.439999999999998</v>
      </c>
      <c r="I723" s="257"/>
      <c r="J723" s="253"/>
      <c r="K723" s="253"/>
      <c r="L723" s="258"/>
      <c r="M723" s="259"/>
      <c r="N723" s="260"/>
      <c r="O723" s="260"/>
      <c r="P723" s="260"/>
      <c r="Q723" s="260"/>
      <c r="R723" s="260"/>
      <c r="S723" s="260"/>
      <c r="T723" s="261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2" t="s">
        <v>182</v>
      </c>
      <c r="AU723" s="262" t="s">
        <v>121</v>
      </c>
      <c r="AV723" s="15" t="s">
        <v>120</v>
      </c>
      <c r="AW723" s="15" t="s">
        <v>32</v>
      </c>
      <c r="AX723" s="15" t="s">
        <v>79</v>
      </c>
      <c r="AY723" s="262" t="s">
        <v>112</v>
      </c>
    </row>
    <row r="724" s="2" customFormat="1" ht="16.5" customHeight="1">
      <c r="A724" s="41"/>
      <c r="B724" s="42"/>
      <c r="C724" s="207" t="s">
        <v>892</v>
      </c>
      <c r="D724" s="207" t="s">
        <v>115</v>
      </c>
      <c r="E724" s="208" t="s">
        <v>893</v>
      </c>
      <c r="F724" s="209" t="s">
        <v>894</v>
      </c>
      <c r="G724" s="210" t="s">
        <v>263</v>
      </c>
      <c r="H724" s="211">
        <v>65</v>
      </c>
      <c r="I724" s="212"/>
      <c r="J724" s="213">
        <f>ROUND(I724*H724,2)</f>
        <v>0</v>
      </c>
      <c r="K724" s="209" t="s">
        <v>119</v>
      </c>
      <c r="L724" s="47"/>
      <c r="M724" s="214" t="s">
        <v>19</v>
      </c>
      <c r="N724" s="215" t="s">
        <v>43</v>
      </c>
      <c r="O724" s="87"/>
      <c r="P724" s="216">
        <f>O724*H724</f>
        <v>0</v>
      </c>
      <c r="Q724" s="216">
        <v>0</v>
      </c>
      <c r="R724" s="216">
        <f>Q724*H724</f>
        <v>0</v>
      </c>
      <c r="S724" s="216">
        <v>0.002</v>
      </c>
      <c r="T724" s="217">
        <f>S724*H724</f>
        <v>0.13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18" t="s">
        <v>293</v>
      </c>
      <c r="AT724" s="218" t="s">
        <v>115</v>
      </c>
      <c r="AU724" s="218" t="s">
        <v>121</v>
      </c>
      <c r="AY724" s="20" t="s">
        <v>112</v>
      </c>
      <c r="BE724" s="219">
        <f>IF(N724="základní",J724,0)</f>
        <v>0</v>
      </c>
      <c r="BF724" s="219">
        <f>IF(N724="snížená",J724,0)</f>
        <v>0</v>
      </c>
      <c r="BG724" s="219">
        <f>IF(N724="zákl. přenesená",J724,0)</f>
        <v>0</v>
      </c>
      <c r="BH724" s="219">
        <f>IF(N724="sníž. přenesená",J724,0)</f>
        <v>0</v>
      </c>
      <c r="BI724" s="219">
        <f>IF(N724="nulová",J724,0)</f>
        <v>0</v>
      </c>
      <c r="BJ724" s="20" t="s">
        <v>121</v>
      </c>
      <c r="BK724" s="219">
        <f>ROUND(I724*H724,2)</f>
        <v>0</v>
      </c>
      <c r="BL724" s="20" t="s">
        <v>293</v>
      </c>
      <c r="BM724" s="218" t="s">
        <v>895</v>
      </c>
    </row>
    <row r="725" s="2" customFormat="1">
      <c r="A725" s="41"/>
      <c r="B725" s="42"/>
      <c r="C725" s="43"/>
      <c r="D725" s="220" t="s">
        <v>123</v>
      </c>
      <c r="E725" s="43"/>
      <c r="F725" s="221" t="s">
        <v>896</v>
      </c>
      <c r="G725" s="43"/>
      <c r="H725" s="43"/>
      <c r="I725" s="222"/>
      <c r="J725" s="43"/>
      <c r="K725" s="43"/>
      <c r="L725" s="47"/>
      <c r="M725" s="223"/>
      <c r="N725" s="224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123</v>
      </c>
      <c r="AU725" s="20" t="s">
        <v>121</v>
      </c>
    </row>
    <row r="726" s="2" customFormat="1">
      <c r="A726" s="41"/>
      <c r="B726" s="42"/>
      <c r="C726" s="43"/>
      <c r="D726" s="225" t="s">
        <v>124</v>
      </c>
      <c r="E726" s="43"/>
      <c r="F726" s="226" t="s">
        <v>897</v>
      </c>
      <c r="G726" s="43"/>
      <c r="H726" s="43"/>
      <c r="I726" s="222"/>
      <c r="J726" s="43"/>
      <c r="K726" s="43"/>
      <c r="L726" s="47"/>
      <c r="M726" s="223"/>
      <c r="N726" s="224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124</v>
      </c>
      <c r="AU726" s="20" t="s">
        <v>121</v>
      </c>
    </row>
    <row r="727" s="13" customFormat="1">
      <c r="A727" s="13"/>
      <c r="B727" s="231"/>
      <c r="C727" s="232"/>
      <c r="D727" s="220" t="s">
        <v>182</v>
      </c>
      <c r="E727" s="233" t="s">
        <v>19</v>
      </c>
      <c r="F727" s="234" t="s">
        <v>267</v>
      </c>
      <c r="G727" s="232"/>
      <c r="H727" s="233" t="s">
        <v>19</v>
      </c>
      <c r="I727" s="235"/>
      <c r="J727" s="232"/>
      <c r="K727" s="232"/>
      <c r="L727" s="236"/>
      <c r="M727" s="237"/>
      <c r="N727" s="238"/>
      <c r="O727" s="238"/>
      <c r="P727" s="238"/>
      <c r="Q727" s="238"/>
      <c r="R727" s="238"/>
      <c r="S727" s="238"/>
      <c r="T727" s="239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0" t="s">
        <v>182</v>
      </c>
      <c r="AU727" s="240" t="s">
        <v>121</v>
      </c>
      <c r="AV727" s="13" t="s">
        <v>79</v>
      </c>
      <c r="AW727" s="13" t="s">
        <v>32</v>
      </c>
      <c r="AX727" s="13" t="s">
        <v>71</v>
      </c>
      <c r="AY727" s="240" t="s">
        <v>112</v>
      </c>
    </row>
    <row r="728" s="14" customFormat="1">
      <c r="A728" s="14"/>
      <c r="B728" s="241"/>
      <c r="C728" s="242"/>
      <c r="D728" s="220" t="s">
        <v>182</v>
      </c>
      <c r="E728" s="243" t="s">
        <v>19</v>
      </c>
      <c r="F728" s="244" t="s">
        <v>794</v>
      </c>
      <c r="G728" s="242"/>
      <c r="H728" s="245">
        <v>26.039999999999999</v>
      </c>
      <c r="I728" s="246"/>
      <c r="J728" s="242"/>
      <c r="K728" s="242"/>
      <c r="L728" s="247"/>
      <c r="M728" s="248"/>
      <c r="N728" s="249"/>
      <c r="O728" s="249"/>
      <c r="P728" s="249"/>
      <c r="Q728" s="249"/>
      <c r="R728" s="249"/>
      <c r="S728" s="249"/>
      <c r="T728" s="25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1" t="s">
        <v>182</v>
      </c>
      <c r="AU728" s="251" t="s">
        <v>121</v>
      </c>
      <c r="AV728" s="14" t="s">
        <v>121</v>
      </c>
      <c r="AW728" s="14" t="s">
        <v>32</v>
      </c>
      <c r="AX728" s="14" t="s">
        <v>71</v>
      </c>
      <c r="AY728" s="251" t="s">
        <v>112</v>
      </c>
    </row>
    <row r="729" s="13" customFormat="1">
      <c r="A729" s="13"/>
      <c r="B729" s="231"/>
      <c r="C729" s="232"/>
      <c r="D729" s="220" t="s">
        <v>182</v>
      </c>
      <c r="E729" s="233" t="s">
        <v>19</v>
      </c>
      <c r="F729" s="234" t="s">
        <v>269</v>
      </c>
      <c r="G729" s="232"/>
      <c r="H729" s="233" t="s">
        <v>19</v>
      </c>
      <c r="I729" s="235"/>
      <c r="J729" s="232"/>
      <c r="K729" s="232"/>
      <c r="L729" s="236"/>
      <c r="M729" s="237"/>
      <c r="N729" s="238"/>
      <c r="O729" s="238"/>
      <c r="P729" s="238"/>
      <c r="Q729" s="238"/>
      <c r="R729" s="238"/>
      <c r="S729" s="238"/>
      <c r="T729" s="239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0" t="s">
        <v>182</v>
      </c>
      <c r="AU729" s="240" t="s">
        <v>121</v>
      </c>
      <c r="AV729" s="13" t="s">
        <v>79</v>
      </c>
      <c r="AW729" s="13" t="s">
        <v>32</v>
      </c>
      <c r="AX729" s="13" t="s">
        <v>71</v>
      </c>
      <c r="AY729" s="240" t="s">
        <v>112</v>
      </c>
    </row>
    <row r="730" s="14" customFormat="1">
      <c r="A730" s="14"/>
      <c r="B730" s="241"/>
      <c r="C730" s="242"/>
      <c r="D730" s="220" t="s">
        <v>182</v>
      </c>
      <c r="E730" s="243" t="s">
        <v>19</v>
      </c>
      <c r="F730" s="244" t="s">
        <v>795</v>
      </c>
      <c r="G730" s="242"/>
      <c r="H730" s="245">
        <v>15.960000000000001</v>
      </c>
      <c r="I730" s="246"/>
      <c r="J730" s="242"/>
      <c r="K730" s="242"/>
      <c r="L730" s="247"/>
      <c r="M730" s="248"/>
      <c r="N730" s="249"/>
      <c r="O730" s="249"/>
      <c r="P730" s="249"/>
      <c r="Q730" s="249"/>
      <c r="R730" s="249"/>
      <c r="S730" s="249"/>
      <c r="T730" s="250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1" t="s">
        <v>182</v>
      </c>
      <c r="AU730" s="251" t="s">
        <v>121</v>
      </c>
      <c r="AV730" s="14" t="s">
        <v>121</v>
      </c>
      <c r="AW730" s="14" t="s">
        <v>32</v>
      </c>
      <c r="AX730" s="14" t="s">
        <v>71</v>
      </c>
      <c r="AY730" s="251" t="s">
        <v>112</v>
      </c>
    </row>
    <row r="731" s="16" customFormat="1">
      <c r="A731" s="16"/>
      <c r="B731" s="273"/>
      <c r="C731" s="274"/>
      <c r="D731" s="220" t="s">
        <v>182</v>
      </c>
      <c r="E731" s="275" t="s">
        <v>19</v>
      </c>
      <c r="F731" s="276" t="s">
        <v>271</v>
      </c>
      <c r="G731" s="274"/>
      <c r="H731" s="277">
        <v>42</v>
      </c>
      <c r="I731" s="278"/>
      <c r="J731" s="274"/>
      <c r="K731" s="274"/>
      <c r="L731" s="279"/>
      <c r="M731" s="280"/>
      <c r="N731" s="281"/>
      <c r="O731" s="281"/>
      <c r="P731" s="281"/>
      <c r="Q731" s="281"/>
      <c r="R731" s="281"/>
      <c r="S731" s="281"/>
      <c r="T731" s="282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T731" s="283" t="s">
        <v>182</v>
      </c>
      <c r="AU731" s="283" t="s">
        <v>121</v>
      </c>
      <c r="AV731" s="16" t="s">
        <v>134</v>
      </c>
      <c r="AW731" s="16" t="s">
        <v>32</v>
      </c>
      <c r="AX731" s="16" t="s">
        <v>71</v>
      </c>
      <c r="AY731" s="283" t="s">
        <v>112</v>
      </c>
    </row>
    <row r="732" s="13" customFormat="1">
      <c r="A732" s="13"/>
      <c r="B732" s="231"/>
      <c r="C732" s="232"/>
      <c r="D732" s="220" t="s">
        <v>182</v>
      </c>
      <c r="E732" s="233" t="s">
        <v>19</v>
      </c>
      <c r="F732" s="234" t="s">
        <v>282</v>
      </c>
      <c r="G732" s="232"/>
      <c r="H732" s="233" t="s">
        <v>19</v>
      </c>
      <c r="I732" s="235"/>
      <c r="J732" s="232"/>
      <c r="K732" s="232"/>
      <c r="L732" s="236"/>
      <c r="M732" s="237"/>
      <c r="N732" s="238"/>
      <c r="O732" s="238"/>
      <c r="P732" s="238"/>
      <c r="Q732" s="238"/>
      <c r="R732" s="238"/>
      <c r="S732" s="238"/>
      <c r="T732" s="239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0" t="s">
        <v>182</v>
      </c>
      <c r="AU732" s="240" t="s">
        <v>121</v>
      </c>
      <c r="AV732" s="13" t="s">
        <v>79</v>
      </c>
      <c r="AW732" s="13" t="s">
        <v>32</v>
      </c>
      <c r="AX732" s="13" t="s">
        <v>71</v>
      </c>
      <c r="AY732" s="240" t="s">
        <v>112</v>
      </c>
    </row>
    <row r="733" s="14" customFormat="1">
      <c r="A733" s="14"/>
      <c r="B733" s="241"/>
      <c r="C733" s="242"/>
      <c r="D733" s="220" t="s">
        <v>182</v>
      </c>
      <c r="E733" s="243" t="s">
        <v>19</v>
      </c>
      <c r="F733" s="244" t="s">
        <v>898</v>
      </c>
      <c r="G733" s="242"/>
      <c r="H733" s="245">
        <v>17</v>
      </c>
      <c r="I733" s="246"/>
      <c r="J733" s="242"/>
      <c r="K733" s="242"/>
      <c r="L733" s="247"/>
      <c r="M733" s="248"/>
      <c r="N733" s="249"/>
      <c r="O733" s="249"/>
      <c r="P733" s="249"/>
      <c r="Q733" s="249"/>
      <c r="R733" s="249"/>
      <c r="S733" s="249"/>
      <c r="T733" s="25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1" t="s">
        <v>182</v>
      </c>
      <c r="AU733" s="251" t="s">
        <v>121</v>
      </c>
      <c r="AV733" s="14" t="s">
        <v>121</v>
      </c>
      <c r="AW733" s="14" t="s">
        <v>32</v>
      </c>
      <c r="AX733" s="14" t="s">
        <v>71</v>
      </c>
      <c r="AY733" s="251" t="s">
        <v>112</v>
      </c>
    </row>
    <row r="734" s="13" customFormat="1">
      <c r="A734" s="13"/>
      <c r="B734" s="231"/>
      <c r="C734" s="232"/>
      <c r="D734" s="220" t="s">
        <v>182</v>
      </c>
      <c r="E734" s="233" t="s">
        <v>19</v>
      </c>
      <c r="F734" s="234" t="s">
        <v>274</v>
      </c>
      <c r="G734" s="232"/>
      <c r="H734" s="233" t="s">
        <v>19</v>
      </c>
      <c r="I734" s="235"/>
      <c r="J734" s="232"/>
      <c r="K734" s="232"/>
      <c r="L734" s="236"/>
      <c r="M734" s="237"/>
      <c r="N734" s="238"/>
      <c r="O734" s="238"/>
      <c r="P734" s="238"/>
      <c r="Q734" s="238"/>
      <c r="R734" s="238"/>
      <c r="S734" s="238"/>
      <c r="T734" s="239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0" t="s">
        <v>182</v>
      </c>
      <c r="AU734" s="240" t="s">
        <v>121</v>
      </c>
      <c r="AV734" s="13" t="s">
        <v>79</v>
      </c>
      <c r="AW734" s="13" t="s">
        <v>32</v>
      </c>
      <c r="AX734" s="13" t="s">
        <v>71</v>
      </c>
      <c r="AY734" s="240" t="s">
        <v>112</v>
      </c>
    </row>
    <row r="735" s="14" customFormat="1">
      <c r="A735" s="14"/>
      <c r="B735" s="241"/>
      <c r="C735" s="242"/>
      <c r="D735" s="220" t="s">
        <v>182</v>
      </c>
      <c r="E735" s="243" t="s">
        <v>19</v>
      </c>
      <c r="F735" s="244" t="s">
        <v>899</v>
      </c>
      <c r="G735" s="242"/>
      <c r="H735" s="245">
        <v>6</v>
      </c>
      <c r="I735" s="246"/>
      <c r="J735" s="242"/>
      <c r="K735" s="242"/>
      <c r="L735" s="247"/>
      <c r="M735" s="248"/>
      <c r="N735" s="249"/>
      <c r="O735" s="249"/>
      <c r="P735" s="249"/>
      <c r="Q735" s="249"/>
      <c r="R735" s="249"/>
      <c r="S735" s="249"/>
      <c r="T735" s="25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1" t="s">
        <v>182</v>
      </c>
      <c r="AU735" s="251" t="s">
        <v>121</v>
      </c>
      <c r="AV735" s="14" t="s">
        <v>121</v>
      </c>
      <c r="AW735" s="14" t="s">
        <v>32</v>
      </c>
      <c r="AX735" s="14" t="s">
        <v>71</v>
      </c>
      <c r="AY735" s="251" t="s">
        <v>112</v>
      </c>
    </row>
    <row r="736" s="16" customFormat="1">
      <c r="A736" s="16"/>
      <c r="B736" s="273"/>
      <c r="C736" s="274"/>
      <c r="D736" s="220" t="s">
        <v>182</v>
      </c>
      <c r="E736" s="275" t="s">
        <v>19</v>
      </c>
      <c r="F736" s="276" t="s">
        <v>271</v>
      </c>
      <c r="G736" s="274"/>
      <c r="H736" s="277">
        <v>23</v>
      </c>
      <c r="I736" s="278"/>
      <c r="J736" s="274"/>
      <c r="K736" s="274"/>
      <c r="L736" s="279"/>
      <c r="M736" s="280"/>
      <c r="N736" s="281"/>
      <c r="O736" s="281"/>
      <c r="P736" s="281"/>
      <c r="Q736" s="281"/>
      <c r="R736" s="281"/>
      <c r="S736" s="281"/>
      <c r="T736" s="282"/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T736" s="283" t="s">
        <v>182</v>
      </c>
      <c r="AU736" s="283" t="s">
        <v>121</v>
      </c>
      <c r="AV736" s="16" t="s">
        <v>134</v>
      </c>
      <c r="AW736" s="16" t="s">
        <v>32</v>
      </c>
      <c r="AX736" s="16" t="s">
        <v>71</v>
      </c>
      <c r="AY736" s="283" t="s">
        <v>112</v>
      </c>
    </row>
    <row r="737" s="15" customFormat="1">
      <c r="A737" s="15"/>
      <c r="B737" s="252"/>
      <c r="C737" s="253"/>
      <c r="D737" s="220" t="s">
        <v>182</v>
      </c>
      <c r="E737" s="254" t="s">
        <v>19</v>
      </c>
      <c r="F737" s="255" t="s">
        <v>187</v>
      </c>
      <c r="G737" s="253"/>
      <c r="H737" s="256">
        <v>65</v>
      </c>
      <c r="I737" s="257"/>
      <c r="J737" s="253"/>
      <c r="K737" s="253"/>
      <c r="L737" s="258"/>
      <c r="M737" s="259"/>
      <c r="N737" s="260"/>
      <c r="O737" s="260"/>
      <c r="P737" s="260"/>
      <c r="Q737" s="260"/>
      <c r="R737" s="260"/>
      <c r="S737" s="260"/>
      <c r="T737" s="26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2" t="s">
        <v>182</v>
      </c>
      <c r="AU737" s="262" t="s">
        <v>121</v>
      </c>
      <c r="AV737" s="15" t="s">
        <v>120</v>
      </c>
      <c r="AW737" s="15" t="s">
        <v>32</v>
      </c>
      <c r="AX737" s="15" t="s">
        <v>79</v>
      </c>
      <c r="AY737" s="262" t="s">
        <v>112</v>
      </c>
    </row>
    <row r="738" s="2" customFormat="1" ht="16.5" customHeight="1">
      <c r="A738" s="41"/>
      <c r="B738" s="42"/>
      <c r="C738" s="207" t="s">
        <v>900</v>
      </c>
      <c r="D738" s="207" t="s">
        <v>115</v>
      </c>
      <c r="E738" s="208" t="s">
        <v>901</v>
      </c>
      <c r="F738" s="209" t="s">
        <v>902</v>
      </c>
      <c r="G738" s="210" t="s">
        <v>263</v>
      </c>
      <c r="H738" s="211">
        <v>65</v>
      </c>
      <c r="I738" s="212"/>
      <c r="J738" s="213">
        <f>ROUND(I738*H738,2)</f>
        <v>0</v>
      </c>
      <c r="K738" s="209" t="s">
        <v>119</v>
      </c>
      <c r="L738" s="47"/>
      <c r="M738" s="214" t="s">
        <v>19</v>
      </c>
      <c r="N738" s="215" t="s">
        <v>43</v>
      </c>
      <c r="O738" s="87"/>
      <c r="P738" s="216">
        <f>O738*H738</f>
        <v>0</v>
      </c>
      <c r="Q738" s="216">
        <v>0</v>
      </c>
      <c r="R738" s="216">
        <f>Q738*H738</f>
        <v>0</v>
      </c>
      <c r="S738" s="216">
        <v>0</v>
      </c>
      <c r="T738" s="217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18" t="s">
        <v>293</v>
      </c>
      <c r="AT738" s="218" t="s">
        <v>115</v>
      </c>
      <c r="AU738" s="218" t="s">
        <v>121</v>
      </c>
      <c r="AY738" s="20" t="s">
        <v>112</v>
      </c>
      <c r="BE738" s="219">
        <f>IF(N738="základní",J738,0)</f>
        <v>0</v>
      </c>
      <c r="BF738" s="219">
        <f>IF(N738="snížená",J738,0)</f>
        <v>0</v>
      </c>
      <c r="BG738" s="219">
        <f>IF(N738="zákl. přenesená",J738,0)</f>
        <v>0</v>
      </c>
      <c r="BH738" s="219">
        <f>IF(N738="sníž. přenesená",J738,0)</f>
        <v>0</v>
      </c>
      <c r="BI738" s="219">
        <f>IF(N738="nulová",J738,0)</f>
        <v>0</v>
      </c>
      <c r="BJ738" s="20" t="s">
        <v>121</v>
      </c>
      <c r="BK738" s="219">
        <f>ROUND(I738*H738,2)</f>
        <v>0</v>
      </c>
      <c r="BL738" s="20" t="s">
        <v>293</v>
      </c>
      <c r="BM738" s="218" t="s">
        <v>903</v>
      </c>
    </row>
    <row r="739" s="2" customFormat="1">
      <c r="A739" s="41"/>
      <c r="B739" s="42"/>
      <c r="C739" s="43"/>
      <c r="D739" s="220" t="s">
        <v>123</v>
      </c>
      <c r="E739" s="43"/>
      <c r="F739" s="221" t="s">
        <v>904</v>
      </c>
      <c r="G739" s="43"/>
      <c r="H739" s="43"/>
      <c r="I739" s="222"/>
      <c r="J739" s="43"/>
      <c r="K739" s="43"/>
      <c r="L739" s="47"/>
      <c r="M739" s="223"/>
      <c r="N739" s="224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123</v>
      </c>
      <c r="AU739" s="20" t="s">
        <v>121</v>
      </c>
    </row>
    <row r="740" s="2" customFormat="1">
      <c r="A740" s="41"/>
      <c r="B740" s="42"/>
      <c r="C740" s="43"/>
      <c r="D740" s="225" t="s">
        <v>124</v>
      </c>
      <c r="E740" s="43"/>
      <c r="F740" s="226" t="s">
        <v>905</v>
      </c>
      <c r="G740" s="43"/>
      <c r="H740" s="43"/>
      <c r="I740" s="222"/>
      <c r="J740" s="43"/>
      <c r="K740" s="43"/>
      <c r="L740" s="47"/>
      <c r="M740" s="223"/>
      <c r="N740" s="224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124</v>
      </c>
      <c r="AU740" s="20" t="s">
        <v>121</v>
      </c>
    </row>
    <row r="741" s="13" customFormat="1">
      <c r="A741" s="13"/>
      <c r="B741" s="231"/>
      <c r="C741" s="232"/>
      <c r="D741" s="220" t="s">
        <v>182</v>
      </c>
      <c r="E741" s="233" t="s">
        <v>19</v>
      </c>
      <c r="F741" s="234" t="s">
        <v>267</v>
      </c>
      <c r="G741" s="232"/>
      <c r="H741" s="233" t="s">
        <v>19</v>
      </c>
      <c r="I741" s="235"/>
      <c r="J741" s="232"/>
      <c r="K741" s="232"/>
      <c r="L741" s="236"/>
      <c r="M741" s="237"/>
      <c r="N741" s="238"/>
      <c r="O741" s="238"/>
      <c r="P741" s="238"/>
      <c r="Q741" s="238"/>
      <c r="R741" s="238"/>
      <c r="S741" s="238"/>
      <c r="T741" s="23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0" t="s">
        <v>182</v>
      </c>
      <c r="AU741" s="240" t="s">
        <v>121</v>
      </c>
      <c r="AV741" s="13" t="s">
        <v>79</v>
      </c>
      <c r="AW741" s="13" t="s">
        <v>32</v>
      </c>
      <c r="AX741" s="13" t="s">
        <v>71</v>
      </c>
      <c r="AY741" s="240" t="s">
        <v>112</v>
      </c>
    </row>
    <row r="742" s="14" customFormat="1">
      <c r="A742" s="14"/>
      <c r="B742" s="241"/>
      <c r="C742" s="242"/>
      <c r="D742" s="220" t="s">
        <v>182</v>
      </c>
      <c r="E742" s="243" t="s">
        <v>19</v>
      </c>
      <c r="F742" s="244" t="s">
        <v>794</v>
      </c>
      <c r="G742" s="242"/>
      <c r="H742" s="245">
        <v>26.039999999999999</v>
      </c>
      <c r="I742" s="246"/>
      <c r="J742" s="242"/>
      <c r="K742" s="242"/>
      <c r="L742" s="247"/>
      <c r="M742" s="248"/>
      <c r="N742" s="249"/>
      <c r="O742" s="249"/>
      <c r="P742" s="249"/>
      <c r="Q742" s="249"/>
      <c r="R742" s="249"/>
      <c r="S742" s="249"/>
      <c r="T742" s="25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1" t="s">
        <v>182</v>
      </c>
      <c r="AU742" s="251" t="s">
        <v>121</v>
      </c>
      <c r="AV742" s="14" t="s">
        <v>121</v>
      </c>
      <c r="AW742" s="14" t="s">
        <v>32</v>
      </c>
      <c r="AX742" s="14" t="s">
        <v>71</v>
      </c>
      <c r="AY742" s="251" t="s">
        <v>112</v>
      </c>
    </row>
    <row r="743" s="13" customFormat="1">
      <c r="A743" s="13"/>
      <c r="B743" s="231"/>
      <c r="C743" s="232"/>
      <c r="D743" s="220" t="s">
        <v>182</v>
      </c>
      <c r="E743" s="233" t="s">
        <v>19</v>
      </c>
      <c r="F743" s="234" t="s">
        <v>269</v>
      </c>
      <c r="G743" s="232"/>
      <c r="H743" s="233" t="s">
        <v>19</v>
      </c>
      <c r="I743" s="235"/>
      <c r="J743" s="232"/>
      <c r="K743" s="232"/>
      <c r="L743" s="236"/>
      <c r="M743" s="237"/>
      <c r="N743" s="238"/>
      <c r="O743" s="238"/>
      <c r="P743" s="238"/>
      <c r="Q743" s="238"/>
      <c r="R743" s="238"/>
      <c r="S743" s="238"/>
      <c r="T743" s="23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0" t="s">
        <v>182</v>
      </c>
      <c r="AU743" s="240" t="s">
        <v>121</v>
      </c>
      <c r="AV743" s="13" t="s">
        <v>79</v>
      </c>
      <c r="AW743" s="13" t="s">
        <v>32</v>
      </c>
      <c r="AX743" s="13" t="s">
        <v>71</v>
      </c>
      <c r="AY743" s="240" t="s">
        <v>112</v>
      </c>
    </row>
    <row r="744" s="14" customFormat="1">
      <c r="A744" s="14"/>
      <c r="B744" s="241"/>
      <c r="C744" s="242"/>
      <c r="D744" s="220" t="s">
        <v>182</v>
      </c>
      <c r="E744" s="243" t="s">
        <v>19</v>
      </c>
      <c r="F744" s="244" t="s">
        <v>795</v>
      </c>
      <c r="G744" s="242"/>
      <c r="H744" s="245">
        <v>15.960000000000001</v>
      </c>
      <c r="I744" s="246"/>
      <c r="J744" s="242"/>
      <c r="K744" s="242"/>
      <c r="L744" s="247"/>
      <c r="M744" s="248"/>
      <c r="N744" s="249"/>
      <c r="O744" s="249"/>
      <c r="P744" s="249"/>
      <c r="Q744" s="249"/>
      <c r="R744" s="249"/>
      <c r="S744" s="249"/>
      <c r="T744" s="25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1" t="s">
        <v>182</v>
      </c>
      <c r="AU744" s="251" t="s">
        <v>121</v>
      </c>
      <c r="AV744" s="14" t="s">
        <v>121</v>
      </c>
      <c r="AW744" s="14" t="s">
        <v>32</v>
      </c>
      <c r="AX744" s="14" t="s">
        <v>71</v>
      </c>
      <c r="AY744" s="251" t="s">
        <v>112</v>
      </c>
    </row>
    <row r="745" s="16" customFormat="1">
      <c r="A745" s="16"/>
      <c r="B745" s="273"/>
      <c r="C745" s="274"/>
      <c r="D745" s="220" t="s">
        <v>182</v>
      </c>
      <c r="E745" s="275" t="s">
        <v>19</v>
      </c>
      <c r="F745" s="276" t="s">
        <v>271</v>
      </c>
      <c r="G745" s="274"/>
      <c r="H745" s="277">
        <v>42</v>
      </c>
      <c r="I745" s="278"/>
      <c r="J745" s="274"/>
      <c r="K745" s="274"/>
      <c r="L745" s="279"/>
      <c r="M745" s="280"/>
      <c r="N745" s="281"/>
      <c r="O745" s="281"/>
      <c r="P745" s="281"/>
      <c r="Q745" s="281"/>
      <c r="R745" s="281"/>
      <c r="S745" s="281"/>
      <c r="T745" s="282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T745" s="283" t="s">
        <v>182</v>
      </c>
      <c r="AU745" s="283" t="s">
        <v>121</v>
      </c>
      <c r="AV745" s="16" t="s">
        <v>134</v>
      </c>
      <c r="AW745" s="16" t="s">
        <v>32</v>
      </c>
      <c r="AX745" s="16" t="s">
        <v>71</v>
      </c>
      <c r="AY745" s="283" t="s">
        <v>112</v>
      </c>
    </row>
    <row r="746" s="13" customFormat="1">
      <c r="A746" s="13"/>
      <c r="B746" s="231"/>
      <c r="C746" s="232"/>
      <c r="D746" s="220" t="s">
        <v>182</v>
      </c>
      <c r="E746" s="233" t="s">
        <v>19</v>
      </c>
      <c r="F746" s="234" t="s">
        <v>282</v>
      </c>
      <c r="G746" s="232"/>
      <c r="H746" s="233" t="s">
        <v>19</v>
      </c>
      <c r="I746" s="235"/>
      <c r="J746" s="232"/>
      <c r="K746" s="232"/>
      <c r="L746" s="236"/>
      <c r="M746" s="237"/>
      <c r="N746" s="238"/>
      <c r="O746" s="238"/>
      <c r="P746" s="238"/>
      <c r="Q746" s="238"/>
      <c r="R746" s="238"/>
      <c r="S746" s="238"/>
      <c r="T746" s="239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0" t="s">
        <v>182</v>
      </c>
      <c r="AU746" s="240" t="s">
        <v>121</v>
      </c>
      <c r="AV746" s="13" t="s">
        <v>79</v>
      </c>
      <c r="AW746" s="13" t="s">
        <v>32</v>
      </c>
      <c r="AX746" s="13" t="s">
        <v>71</v>
      </c>
      <c r="AY746" s="240" t="s">
        <v>112</v>
      </c>
    </row>
    <row r="747" s="14" customFormat="1">
      <c r="A747" s="14"/>
      <c r="B747" s="241"/>
      <c r="C747" s="242"/>
      <c r="D747" s="220" t="s">
        <v>182</v>
      </c>
      <c r="E747" s="243" t="s">
        <v>19</v>
      </c>
      <c r="F747" s="244" t="s">
        <v>898</v>
      </c>
      <c r="G747" s="242"/>
      <c r="H747" s="245">
        <v>17</v>
      </c>
      <c r="I747" s="246"/>
      <c r="J747" s="242"/>
      <c r="K747" s="242"/>
      <c r="L747" s="247"/>
      <c r="M747" s="248"/>
      <c r="N747" s="249"/>
      <c r="O747" s="249"/>
      <c r="P747" s="249"/>
      <c r="Q747" s="249"/>
      <c r="R747" s="249"/>
      <c r="S747" s="249"/>
      <c r="T747" s="25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1" t="s">
        <v>182</v>
      </c>
      <c r="AU747" s="251" t="s">
        <v>121</v>
      </c>
      <c r="AV747" s="14" t="s">
        <v>121</v>
      </c>
      <c r="AW747" s="14" t="s">
        <v>32</v>
      </c>
      <c r="AX747" s="14" t="s">
        <v>71</v>
      </c>
      <c r="AY747" s="251" t="s">
        <v>112</v>
      </c>
    </row>
    <row r="748" s="13" customFormat="1">
      <c r="A748" s="13"/>
      <c r="B748" s="231"/>
      <c r="C748" s="232"/>
      <c r="D748" s="220" t="s">
        <v>182</v>
      </c>
      <c r="E748" s="233" t="s">
        <v>19</v>
      </c>
      <c r="F748" s="234" t="s">
        <v>274</v>
      </c>
      <c r="G748" s="232"/>
      <c r="H748" s="233" t="s">
        <v>19</v>
      </c>
      <c r="I748" s="235"/>
      <c r="J748" s="232"/>
      <c r="K748" s="232"/>
      <c r="L748" s="236"/>
      <c r="M748" s="237"/>
      <c r="N748" s="238"/>
      <c r="O748" s="238"/>
      <c r="P748" s="238"/>
      <c r="Q748" s="238"/>
      <c r="R748" s="238"/>
      <c r="S748" s="238"/>
      <c r="T748" s="239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0" t="s">
        <v>182</v>
      </c>
      <c r="AU748" s="240" t="s">
        <v>121</v>
      </c>
      <c r="AV748" s="13" t="s">
        <v>79</v>
      </c>
      <c r="AW748" s="13" t="s">
        <v>32</v>
      </c>
      <c r="AX748" s="13" t="s">
        <v>71</v>
      </c>
      <c r="AY748" s="240" t="s">
        <v>112</v>
      </c>
    </row>
    <row r="749" s="14" customFormat="1">
      <c r="A749" s="14"/>
      <c r="B749" s="241"/>
      <c r="C749" s="242"/>
      <c r="D749" s="220" t="s">
        <v>182</v>
      </c>
      <c r="E749" s="243" t="s">
        <v>19</v>
      </c>
      <c r="F749" s="244" t="s">
        <v>899</v>
      </c>
      <c r="G749" s="242"/>
      <c r="H749" s="245">
        <v>6</v>
      </c>
      <c r="I749" s="246"/>
      <c r="J749" s="242"/>
      <c r="K749" s="242"/>
      <c r="L749" s="247"/>
      <c r="M749" s="248"/>
      <c r="N749" s="249"/>
      <c r="O749" s="249"/>
      <c r="P749" s="249"/>
      <c r="Q749" s="249"/>
      <c r="R749" s="249"/>
      <c r="S749" s="249"/>
      <c r="T749" s="250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1" t="s">
        <v>182</v>
      </c>
      <c r="AU749" s="251" t="s">
        <v>121</v>
      </c>
      <c r="AV749" s="14" t="s">
        <v>121</v>
      </c>
      <c r="AW749" s="14" t="s">
        <v>32</v>
      </c>
      <c r="AX749" s="14" t="s">
        <v>71</v>
      </c>
      <c r="AY749" s="251" t="s">
        <v>112</v>
      </c>
    </row>
    <row r="750" s="16" customFormat="1">
      <c r="A750" s="16"/>
      <c r="B750" s="273"/>
      <c r="C750" s="274"/>
      <c r="D750" s="220" t="s">
        <v>182</v>
      </c>
      <c r="E750" s="275" t="s">
        <v>19</v>
      </c>
      <c r="F750" s="276" t="s">
        <v>271</v>
      </c>
      <c r="G750" s="274"/>
      <c r="H750" s="277">
        <v>23</v>
      </c>
      <c r="I750" s="278"/>
      <c r="J750" s="274"/>
      <c r="K750" s="274"/>
      <c r="L750" s="279"/>
      <c r="M750" s="280"/>
      <c r="N750" s="281"/>
      <c r="O750" s="281"/>
      <c r="P750" s="281"/>
      <c r="Q750" s="281"/>
      <c r="R750" s="281"/>
      <c r="S750" s="281"/>
      <c r="T750" s="282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T750" s="283" t="s">
        <v>182</v>
      </c>
      <c r="AU750" s="283" t="s">
        <v>121</v>
      </c>
      <c r="AV750" s="16" t="s">
        <v>134</v>
      </c>
      <c r="AW750" s="16" t="s">
        <v>32</v>
      </c>
      <c r="AX750" s="16" t="s">
        <v>71</v>
      </c>
      <c r="AY750" s="283" t="s">
        <v>112</v>
      </c>
    </row>
    <row r="751" s="15" customFormat="1">
      <c r="A751" s="15"/>
      <c r="B751" s="252"/>
      <c r="C751" s="253"/>
      <c r="D751" s="220" t="s">
        <v>182</v>
      </c>
      <c r="E751" s="254" t="s">
        <v>19</v>
      </c>
      <c r="F751" s="255" t="s">
        <v>187</v>
      </c>
      <c r="G751" s="253"/>
      <c r="H751" s="256">
        <v>65</v>
      </c>
      <c r="I751" s="257"/>
      <c r="J751" s="253"/>
      <c r="K751" s="253"/>
      <c r="L751" s="258"/>
      <c r="M751" s="259"/>
      <c r="N751" s="260"/>
      <c r="O751" s="260"/>
      <c r="P751" s="260"/>
      <c r="Q751" s="260"/>
      <c r="R751" s="260"/>
      <c r="S751" s="260"/>
      <c r="T751" s="261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2" t="s">
        <v>182</v>
      </c>
      <c r="AU751" s="262" t="s">
        <v>121</v>
      </c>
      <c r="AV751" s="15" t="s">
        <v>120</v>
      </c>
      <c r="AW751" s="15" t="s">
        <v>32</v>
      </c>
      <c r="AX751" s="15" t="s">
        <v>79</v>
      </c>
      <c r="AY751" s="262" t="s">
        <v>112</v>
      </c>
    </row>
    <row r="752" s="2" customFormat="1" ht="16.5" customHeight="1">
      <c r="A752" s="41"/>
      <c r="B752" s="42"/>
      <c r="C752" s="263" t="s">
        <v>906</v>
      </c>
      <c r="D752" s="263" t="s">
        <v>203</v>
      </c>
      <c r="E752" s="264" t="s">
        <v>907</v>
      </c>
      <c r="F752" s="265" t="s">
        <v>908</v>
      </c>
      <c r="G752" s="266" t="s">
        <v>263</v>
      </c>
      <c r="H752" s="267">
        <v>65</v>
      </c>
      <c r="I752" s="268"/>
      <c r="J752" s="269">
        <f>ROUND(I752*H752,2)</f>
        <v>0</v>
      </c>
      <c r="K752" s="265" t="s">
        <v>119</v>
      </c>
      <c r="L752" s="270"/>
      <c r="M752" s="271" t="s">
        <v>19</v>
      </c>
      <c r="N752" s="272" t="s">
        <v>43</v>
      </c>
      <c r="O752" s="87"/>
      <c r="P752" s="216">
        <f>O752*H752</f>
        <v>0</v>
      </c>
      <c r="Q752" s="216">
        <v>0.0018</v>
      </c>
      <c r="R752" s="216">
        <f>Q752*H752</f>
        <v>0.11699999999999999</v>
      </c>
      <c r="S752" s="216">
        <v>0</v>
      </c>
      <c r="T752" s="217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18" t="s">
        <v>395</v>
      </c>
      <c r="AT752" s="218" t="s">
        <v>203</v>
      </c>
      <c r="AU752" s="218" t="s">
        <v>121</v>
      </c>
      <c r="AY752" s="20" t="s">
        <v>112</v>
      </c>
      <c r="BE752" s="219">
        <f>IF(N752="základní",J752,0)</f>
        <v>0</v>
      </c>
      <c r="BF752" s="219">
        <f>IF(N752="snížená",J752,0)</f>
        <v>0</v>
      </c>
      <c r="BG752" s="219">
        <f>IF(N752="zákl. přenesená",J752,0)</f>
        <v>0</v>
      </c>
      <c r="BH752" s="219">
        <f>IF(N752="sníž. přenesená",J752,0)</f>
        <v>0</v>
      </c>
      <c r="BI752" s="219">
        <f>IF(N752="nulová",J752,0)</f>
        <v>0</v>
      </c>
      <c r="BJ752" s="20" t="s">
        <v>121</v>
      </c>
      <c r="BK752" s="219">
        <f>ROUND(I752*H752,2)</f>
        <v>0</v>
      </c>
      <c r="BL752" s="20" t="s">
        <v>293</v>
      </c>
      <c r="BM752" s="218" t="s">
        <v>909</v>
      </c>
    </row>
    <row r="753" s="2" customFormat="1">
      <c r="A753" s="41"/>
      <c r="B753" s="42"/>
      <c r="C753" s="43"/>
      <c r="D753" s="220" t="s">
        <v>123</v>
      </c>
      <c r="E753" s="43"/>
      <c r="F753" s="221" t="s">
        <v>908</v>
      </c>
      <c r="G753" s="43"/>
      <c r="H753" s="43"/>
      <c r="I753" s="222"/>
      <c r="J753" s="43"/>
      <c r="K753" s="43"/>
      <c r="L753" s="47"/>
      <c r="M753" s="223"/>
      <c r="N753" s="224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123</v>
      </c>
      <c r="AU753" s="20" t="s">
        <v>121</v>
      </c>
    </row>
    <row r="754" s="2" customFormat="1" ht="16.5" customHeight="1">
      <c r="A754" s="41"/>
      <c r="B754" s="42"/>
      <c r="C754" s="263" t="s">
        <v>910</v>
      </c>
      <c r="D754" s="263" t="s">
        <v>203</v>
      </c>
      <c r="E754" s="264" t="s">
        <v>911</v>
      </c>
      <c r="F754" s="265" t="s">
        <v>912</v>
      </c>
      <c r="G754" s="266" t="s">
        <v>913</v>
      </c>
      <c r="H754" s="267">
        <v>52</v>
      </c>
      <c r="I754" s="268"/>
      <c r="J754" s="269">
        <f>ROUND(I754*H754,2)</f>
        <v>0</v>
      </c>
      <c r="K754" s="265" t="s">
        <v>119</v>
      </c>
      <c r="L754" s="270"/>
      <c r="M754" s="271" t="s">
        <v>19</v>
      </c>
      <c r="N754" s="272" t="s">
        <v>43</v>
      </c>
      <c r="O754" s="87"/>
      <c r="P754" s="216">
        <f>O754*H754</f>
        <v>0</v>
      </c>
      <c r="Q754" s="216">
        <v>0.00020000000000000001</v>
      </c>
      <c r="R754" s="216">
        <f>Q754*H754</f>
        <v>0.010400000000000001</v>
      </c>
      <c r="S754" s="216">
        <v>0</v>
      </c>
      <c r="T754" s="217">
        <f>S754*H754</f>
        <v>0</v>
      </c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R754" s="218" t="s">
        <v>395</v>
      </c>
      <c r="AT754" s="218" t="s">
        <v>203</v>
      </c>
      <c r="AU754" s="218" t="s">
        <v>121</v>
      </c>
      <c r="AY754" s="20" t="s">
        <v>112</v>
      </c>
      <c r="BE754" s="219">
        <f>IF(N754="základní",J754,0)</f>
        <v>0</v>
      </c>
      <c r="BF754" s="219">
        <f>IF(N754="snížená",J754,0)</f>
        <v>0</v>
      </c>
      <c r="BG754" s="219">
        <f>IF(N754="zákl. přenesená",J754,0)</f>
        <v>0</v>
      </c>
      <c r="BH754" s="219">
        <f>IF(N754="sníž. přenesená",J754,0)</f>
        <v>0</v>
      </c>
      <c r="BI754" s="219">
        <f>IF(N754="nulová",J754,0)</f>
        <v>0</v>
      </c>
      <c r="BJ754" s="20" t="s">
        <v>121</v>
      </c>
      <c r="BK754" s="219">
        <f>ROUND(I754*H754,2)</f>
        <v>0</v>
      </c>
      <c r="BL754" s="20" t="s">
        <v>293</v>
      </c>
      <c r="BM754" s="218" t="s">
        <v>914</v>
      </c>
    </row>
    <row r="755" s="2" customFormat="1">
      <c r="A755" s="41"/>
      <c r="B755" s="42"/>
      <c r="C755" s="43"/>
      <c r="D755" s="220" t="s">
        <v>123</v>
      </c>
      <c r="E755" s="43"/>
      <c r="F755" s="221" t="s">
        <v>912</v>
      </c>
      <c r="G755" s="43"/>
      <c r="H755" s="43"/>
      <c r="I755" s="222"/>
      <c r="J755" s="43"/>
      <c r="K755" s="43"/>
      <c r="L755" s="47"/>
      <c r="M755" s="223"/>
      <c r="N755" s="224"/>
      <c r="O755" s="87"/>
      <c r="P755" s="87"/>
      <c r="Q755" s="87"/>
      <c r="R755" s="87"/>
      <c r="S755" s="87"/>
      <c r="T755" s="88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T755" s="20" t="s">
        <v>123</v>
      </c>
      <c r="AU755" s="20" t="s">
        <v>121</v>
      </c>
    </row>
    <row r="756" s="14" customFormat="1">
      <c r="A756" s="14"/>
      <c r="B756" s="241"/>
      <c r="C756" s="242"/>
      <c r="D756" s="220" t="s">
        <v>182</v>
      </c>
      <c r="E756" s="243" t="s">
        <v>19</v>
      </c>
      <c r="F756" s="244" t="s">
        <v>915</v>
      </c>
      <c r="G756" s="242"/>
      <c r="H756" s="245">
        <v>52</v>
      </c>
      <c r="I756" s="246"/>
      <c r="J756" s="242"/>
      <c r="K756" s="242"/>
      <c r="L756" s="247"/>
      <c r="M756" s="248"/>
      <c r="N756" s="249"/>
      <c r="O756" s="249"/>
      <c r="P756" s="249"/>
      <c r="Q756" s="249"/>
      <c r="R756" s="249"/>
      <c r="S756" s="249"/>
      <c r="T756" s="25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1" t="s">
        <v>182</v>
      </c>
      <c r="AU756" s="251" t="s">
        <v>121</v>
      </c>
      <c r="AV756" s="14" t="s">
        <v>121</v>
      </c>
      <c r="AW756" s="14" t="s">
        <v>32</v>
      </c>
      <c r="AX756" s="14" t="s">
        <v>79</v>
      </c>
      <c r="AY756" s="251" t="s">
        <v>112</v>
      </c>
    </row>
    <row r="757" s="2" customFormat="1" ht="21.75" customHeight="1">
      <c r="A757" s="41"/>
      <c r="B757" s="42"/>
      <c r="C757" s="207" t="s">
        <v>916</v>
      </c>
      <c r="D757" s="207" t="s">
        <v>115</v>
      </c>
      <c r="E757" s="208" t="s">
        <v>917</v>
      </c>
      <c r="F757" s="209" t="s">
        <v>918</v>
      </c>
      <c r="G757" s="210" t="s">
        <v>432</v>
      </c>
      <c r="H757" s="211">
        <v>4.5199999999999996</v>
      </c>
      <c r="I757" s="212"/>
      <c r="J757" s="213">
        <f>ROUND(I757*H757,2)</f>
        <v>0</v>
      </c>
      <c r="K757" s="209" t="s">
        <v>119</v>
      </c>
      <c r="L757" s="47"/>
      <c r="M757" s="214" t="s">
        <v>19</v>
      </c>
      <c r="N757" s="215" t="s">
        <v>43</v>
      </c>
      <c r="O757" s="87"/>
      <c r="P757" s="216">
        <f>O757*H757</f>
        <v>0</v>
      </c>
      <c r="Q757" s="216">
        <v>0</v>
      </c>
      <c r="R757" s="216">
        <f>Q757*H757</f>
        <v>0</v>
      </c>
      <c r="S757" s="216">
        <v>0</v>
      </c>
      <c r="T757" s="217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18" t="s">
        <v>293</v>
      </c>
      <c r="AT757" s="218" t="s">
        <v>115</v>
      </c>
      <c r="AU757" s="218" t="s">
        <v>121</v>
      </c>
      <c r="AY757" s="20" t="s">
        <v>112</v>
      </c>
      <c r="BE757" s="219">
        <f>IF(N757="základní",J757,0)</f>
        <v>0</v>
      </c>
      <c r="BF757" s="219">
        <f>IF(N757="snížená",J757,0)</f>
        <v>0</v>
      </c>
      <c r="BG757" s="219">
        <f>IF(N757="zákl. přenesená",J757,0)</f>
        <v>0</v>
      </c>
      <c r="BH757" s="219">
        <f>IF(N757="sníž. přenesená",J757,0)</f>
        <v>0</v>
      </c>
      <c r="BI757" s="219">
        <f>IF(N757="nulová",J757,0)</f>
        <v>0</v>
      </c>
      <c r="BJ757" s="20" t="s">
        <v>121</v>
      </c>
      <c r="BK757" s="219">
        <f>ROUND(I757*H757,2)</f>
        <v>0</v>
      </c>
      <c r="BL757" s="20" t="s">
        <v>293</v>
      </c>
      <c r="BM757" s="218" t="s">
        <v>919</v>
      </c>
    </row>
    <row r="758" s="2" customFormat="1">
      <c r="A758" s="41"/>
      <c r="B758" s="42"/>
      <c r="C758" s="43"/>
      <c r="D758" s="220" t="s">
        <v>123</v>
      </c>
      <c r="E758" s="43"/>
      <c r="F758" s="221" t="s">
        <v>920</v>
      </c>
      <c r="G758" s="43"/>
      <c r="H758" s="43"/>
      <c r="I758" s="222"/>
      <c r="J758" s="43"/>
      <c r="K758" s="43"/>
      <c r="L758" s="47"/>
      <c r="M758" s="223"/>
      <c r="N758" s="224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123</v>
      </c>
      <c r="AU758" s="20" t="s">
        <v>121</v>
      </c>
    </row>
    <row r="759" s="2" customFormat="1">
      <c r="A759" s="41"/>
      <c r="B759" s="42"/>
      <c r="C759" s="43"/>
      <c r="D759" s="225" t="s">
        <v>124</v>
      </c>
      <c r="E759" s="43"/>
      <c r="F759" s="226" t="s">
        <v>921</v>
      </c>
      <c r="G759" s="43"/>
      <c r="H759" s="43"/>
      <c r="I759" s="222"/>
      <c r="J759" s="43"/>
      <c r="K759" s="43"/>
      <c r="L759" s="47"/>
      <c r="M759" s="223"/>
      <c r="N759" s="224"/>
      <c r="O759" s="87"/>
      <c r="P759" s="87"/>
      <c r="Q759" s="87"/>
      <c r="R759" s="87"/>
      <c r="S759" s="87"/>
      <c r="T759" s="88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T759" s="20" t="s">
        <v>124</v>
      </c>
      <c r="AU759" s="20" t="s">
        <v>121</v>
      </c>
    </row>
    <row r="760" s="12" customFormat="1" ht="22.8" customHeight="1">
      <c r="A760" s="12"/>
      <c r="B760" s="191"/>
      <c r="C760" s="192"/>
      <c r="D760" s="193" t="s">
        <v>70</v>
      </c>
      <c r="E760" s="205" t="s">
        <v>922</v>
      </c>
      <c r="F760" s="205" t="s">
        <v>923</v>
      </c>
      <c r="G760" s="192"/>
      <c r="H760" s="192"/>
      <c r="I760" s="195"/>
      <c r="J760" s="206">
        <f>BK760</f>
        <v>0</v>
      </c>
      <c r="K760" s="192"/>
      <c r="L760" s="197"/>
      <c r="M760" s="198"/>
      <c r="N760" s="199"/>
      <c r="O760" s="199"/>
      <c r="P760" s="200">
        <f>SUM(P761:P776)</f>
        <v>0</v>
      </c>
      <c r="Q760" s="199"/>
      <c r="R760" s="200">
        <f>SUM(R761:R776)</f>
        <v>0.0014</v>
      </c>
      <c r="S760" s="199"/>
      <c r="T760" s="201">
        <f>SUM(T761:T776)</f>
        <v>1.2990000000000002</v>
      </c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R760" s="202" t="s">
        <v>121</v>
      </c>
      <c r="AT760" s="203" t="s">
        <v>70</v>
      </c>
      <c r="AU760" s="203" t="s">
        <v>79</v>
      </c>
      <c r="AY760" s="202" t="s">
        <v>112</v>
      </c>
      <c r="BK760" s="204">
        <f>SUM(BK761:BK776)</f>
        <v>0</v>
      </c>
    </row>
    <row r="761" s="2" customFormat="1" ht="16.5" customHeight="1">
      <c r="A761" s="41"/>
      <c r="B761" s="42"/>
      <c r="C761" s="207" t="s">
        <v>924</v>
      </c>
      <c r="D761" s="207" t="s">
        <v>115</v>
      </c>
      <c r="E761" s="208" t="s">
        <v>925</v>
      </c>
      <c r="F761" s="209" t="s">
        <v>926</v>
      </c>
      <c r="G761" s="210" t="s">
        <v>118</v>
      </c>
      <c r="H761" s="211">
        <v>1</v>
      </c>
      <c r="I761" s="212"/>
      <c r="J761" s="213">
        <f>ROUND(I761*H761,2)</f>
        <v>0</v>
      </c>
      <c r="K761" s="209" t="s">
        <v>19</v>
      </c>
      <c r="L761" s="47"/>
      <c r="M761" s="214" t="s">
        <v>19</v>
      </c>
      <c r="N761" s="215" t="s">
        <v>43</v>
      </c>
      <c r="O761" s="87"/>
      <c r="P761" s="216">
        <f>O761*H761</f>
        <v>0</v>
      </c>
      <c r="Q761" s="216">
        <v>0.00067000000000000002</v>
      </c>
      <c r="R761" s="216">
        <f>Q761*H761</f>
        <v>0.00067000000000000002</v>
      </c>
      <c r="S761" s="216">
        <v>0</v>
      </c>
      <c r="T761" s="217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18" t="s">
        <v>120</v>
      </c>
      <c r="AT761" s="218" t="s">
        <v>115</v>
      </c>
      <c r="AU761" s="218" t="s">
        <v>121</v>
      </c>
      <c r="AY761" s="20" t="s">
        <v>112</v>
      </c>
      <c r="BE761" s="219">
        <f>IF(N761="základní",J761,0)</f>
        <v>0</v>
      </c>
      <c r="BF761" s="219">
        <f>IF(N761="snížená",J761,0)</f>
        <v>0</v>
      </c>
      <c r="BG761" s="219">
        <f>IF(N761="zákl. přenesená",J761,0)</f>
        <v>0</v>
      </c>
      <c r="BH761" s="219">
        <f>IF(N761="sníž. přenesená",J761,0)</f>
        <v>0</v>
      </c>
      <c r="BI761" s="219">
        <f>IF(N761="nulová",J761,0)</f>
        <v>0</v>
      </c>
      <c r="BJ761" s="20" t="s">
        <v>121</v>
      </c>
      <c r="BK761" s="219">
        <f>ROUND(I761*H761,2)</f>
        <v>0</v>
      </c>
      <c r="BL761" s="20" t="s">
        <v>120</v>
      </c>
      <c r="BM761" s="218" t="s">
        <v>927</v>
      </c>
    </row>
    <row r="762" s="2" customFormat="1">
      <c r="A762" s="41"/>
      <c r="B762" s="42"/>
      <c r="C762" s="43"/>
      <c r="D762" s="220" t="s">
        <v>123</v>
      </c>
      <c r="E762" s="43"/>
      <c r="F762" s="221" t="s">
        <v>928</v>
      </c>
      <c r="G762" s="43"/>
      <c r="H762" s="43"/>
      <c r="I762" s="222"/>
      <c r="J762" s="43"/>
      <c r="K762" s="43"/>
      <c r="L762" s="47"/>
      <c r="M762" s="223"/>
      <c r="N762" s="224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123</v>
      </c>
      <c r="AU762" s="20" t="s">
        <v>121</v>
      </c>
    </row>
    <row r="763" s="2" customFormat="1" ht="16.5" customHeight="1">
      <c r="A763" s="41"/>
      <c r="B763" s="42"/>
      <c r="C763" s="207" t="s">
        <v>929</v>
      </c>
      <c r="D763" s="207" t="s">
        <v>115</v>
      </c>
      <c r="E763" s="208" t="s">
        <v>930</v>
      </c>
      <c r="F763" s="209" t="s">
        <v>931</v>
      </c>
      <c r="G763" s="210" t="s">
        <v>118</v>
      </c>
      <c r="H763" s="211">
        <v>1</v>
      </c>
      <c r="I763" s="212"/>
      <c r="J763" s="213">
        <f>ROUND(I763*H763,2)</f>
        <v>0</v>
      </c>
      <c r="K763" s="209" t="s">
        <v>19</v>
      </c>
      <c r="L763" s="47"/>
      <c r="M763" s="214" t="s">
        <v>19</v>
      </c>
      <c r="N763" s="215" t="s">
        <v>43</v>
      </c>
      <c r="O763" s="87"/>
      <c r="P763" s="216">
        <f>O763*H763</f>
        <v>0</v>
      </c>
      <c r="Q763" s="216">
        <v>0.00067000000000000002</v>
      </c>
      <c r="R763" s="216">
        <f>Q763*H763</f>
        <v>0.00067000000000000002</v>
      </c>
      <c r="S763" s="216">
        <v>0</v>
      </c>
      <c r="T763" s="217">
        <f>S763*H763</f>
        <v>0</v>
      </c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R763" s="218" t="s">
        <v>120</v>
      </c>
      <c r="AT763" s="218" t="s">
        <v>115</v>
      </c>
      <c r="AU763" s="218" t="s">
        <v>121</v>
      </c>
      <c r="AY763" s="20" t="s">
        <v>112</v>
      </c>
      <c r="BE763" s="219">
        <f>IF(N763="základní",J763,0)</f>
        <v>0</v>
      </c>
      <c r="BF763" s="219">
        <f>IF(N763="snížená",J763,0)</f>
        <v>0</v>
      </c>
      <c r="BG763" s="219">
        <f>IF(N763="zákl. přenesená",J763,0)</f>
        <v>0</v>
      </c>
      <c r="BH763" s="219">
        <f>IF(N763="sníž. přenesená",J763,0)</f>
        <v>0</v>
      </c>
      <c r="BI763" s="219">
        <f>IF(N763="nulová",J763,0)</f>
        <v>0</v>
      </c>
      <c r="BJ763" s="20" t="s">
        <v>121</v>
      </c>
      <c r="BK763" s="219">
        <f>ROUND(I763*H763,2)</f>
        <v>0</v>
      </c>
      <c r="BL763" s="20" t="s">
        <v>120</v>
      </c>
      <c r="BM763" s="218" t="s">
        <v>932</v>
      </c>
    </row>
    <row r="764" s="2" customFormat="1">
      <c r="A764" s="41"/>
      <c r="B764" s="42"/>
      <c r="C764" s="43"/>
      <c r="D764" s="220" t="s">
        <v>123</v>
      </c>
      <c r="E764" s="43"/>
      <c r="F764" s="221" t="s">
        <v>931</v>
      </c>
      <c r="G764" s="43"/>
      <c r="H764" s="43"/>
      <c r="I764" s="222"/>
      <c r="J764" s="43"/>
      <c r="K764" s="43"/>
      <c r="L764" s="47"/>
      <c r="M764" s="223"/>
      <c r="N764" s="224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T764" s="20" t="s">
        <v>123</v>
      </c>
      <c r="AU764" s="20" t="s">
        <v>121</v>
      </c>
    </row>
    <row r="765" s="2" customFormat="1" ht="16.5" customHeight="1">
      <c r="A765" s="41"/>
      <c r="B765" s="42"/>
      <c r="C765" s="207" t="s">
        <v>933</v>
      </c>
      <c r="D765" s="207" t="s">
        <v>115</v>
      </c>
      <c r="E765" s="208" t="s">
        <v>934</v>
      </c>
      <c r="F765" s="209" t="s">
        <v>935</v>
      </c>
      <c r="G765" s="210" t="s">
        <v>263</v>
      </c>
      <c r="H765" s="211">
        <v>51.960000000000001</v>
      </c>
      <c r="I765" s="212"/>
      <c r="J765" s="213">
        <f>ROUND(I765*H765,2)</f>
        <v>0</v>
      </c>
      <c r="K765" s="209" t="s">
        <v>119</v>
      </c>
      <c r="L765" s="47"/>
      <c r="M765" s="214" t="s">
        <v>19</v>
      </c>
      <c r="N765" s="215" t="s">
        <v>43</v>
      </c>
      <c r="O765" s="87"/>
      <c r="P765" s="216">
        <f>O765*H765</f>
        <v>0</v>
      </c>
      <c r="Q765" s="216">
        <v>0</v>
      </c>
      <c r="R765" s="216">
        <f>Q765*H765</f>
        <v>0</v>
      </c>
      <c r="S765" s="216">
        <v>0.025000000000000001</v>
      </c>
      <c r="T765" s="217">
        <f>S765*H765</f>
        <v>1.2990000000000002</v>
      </c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R765" s="218" t="s">
        <v>293</v>
      </c>
      <c r="AT765" s="218" t="s">
        <v>115</v>
      </c>
      <c r="AU765" s="218" t="s">
        <v>121</v>
      </c>
      <c r="AY765" s="20" t="s">
        <v>112</v>
      </c>
      <c r="BE765" s="219">
        <f>IF(N765="základní",J765,0)</f>
        <v>0</v>
      </c>
      <c r="BF765" s="219">
        <f>IF(N765="snížená",J765,0)</f>
        <v>0</v>
      </c>
      <c r="BG765" s="219">
        <f>IF(N765="zákl. přenesená",J765,0)</f>
        <v>0</v>
      </c>
      <c r="BH765" s="219">
        <f>IF(N765="sníž. přenesená",J765,0)</f>
        <v>0</v>
      </c>
      <c r="BI765" s="219">
        <f>IF(N765="nulová",J765,0)</f>
        <v>0</v>
      </c>
      <c r="BJ765" s="20" t="s">
        <v>121</v>
      </c>
      <c r="BK765" s="219">
        <f>ROUND(I765*H765,2)</f>
        <v>0</v>
      </c>
      <c r="BL765" s="20" t="s">
        <v>293</v>
      </c>
      <c r="BM765" s="218" t="s">
        <v>936</v>
      </c>
    </row>
    <row r="766" s="2" customFormat="1">
      <c r="A766" s="41"/>
      <c r="B766" s="42"/>
      <c r="C766" s="43"/>
      <c r="D766" s="220" t="s">
        <v>123</v>
      </c>
      <c r="E766" s="43"/>
      <c r="F766" s="221" t="s">
        <v>937</v>
      </c>
      <c r="G766" s="43"/>
      <c r="H766" s="43"/>
      <c r="I766" s="222"/>
      <c r="J766" s="43"/>
      <c r="K766" s="43"/>
      <c r="L766" s="47"/>
      <c r="M766" s="223"/>
      <c r="N766" s="224"/>
      <c r="O766" s="87"/>
      <c r="P766" s="87"/>
      <c r="Q766" s="87"/>
      <c r="R766" s="87"/>
      <c r="S766" s="87"/>
      <c r="T766" s="88"/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T766" s="20" t="s">
        <v>123</v>
      </c>
      <c r="AU766" s="20" t="s">
        <v>121</v>
      </c>
    </row>
    <row r="767" s="2" customFormat="1">
      <c r="A767" s="41"/>
      <c r="B767" s="42"/>
      <c r="C767" s="43"/>
      <c r="D767" s="225" t="s">
        <v>124</v>
      </c>
      <c r="E767" s="43"/>
      <c r="F767" s="226" t="s">
        <v>938</v>
      </c>
      <c r="G767" s="43"/>
      <c r="H767" s="43"/>
      <c r="I767" s="222"/>
      <c r="J767" s="43"/>
      <c r="K767" s="43"/>
      <c r="L767" s="47"/>
      <c r="M767" s="223"/>
      <c r="N767" s="224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124</v>
      </c>
      <c r="AU767" s="20" t="s">
        <v>121</v>
      </c>
    </row>
    <row r="768" s="14" customFormat="1">
      <c r="A768" s="14"/>
      <c r="B768" s="241"/>
      <c r="C768" s="242"/>
      <c r="D768" s="220" t="s">
        <v>182</v>
      </c>
      <c r="E768" s="243" t="s">
        <v>19</v>
      </c>
      <c r="F768" s="244" t="s">
        <v>939</v>
      </c>
      <c r="G768" s="242"/>
      <c r="H768" s="245">
        <v>51.960000000000001</v>
      </c>
      <c r="I768" s="246"/>
      <c r="J768" s="242"/>
      <c r="K768" s="242"/>
      <c r="L768" s="247"/>
      <c r="M768" s="248"/>
      <c r="N768" s="249"/>
      <c r="O768" s="249"/>
      <c r="P768" s="249"/>
      <c r="Q768" s="249"/>
      <c r="R768" s="249"/>
      <c r="S768" s="249"/>
      <c r="T768" s="25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1" t="s">
        <v>182</v>
      </c>
      <c r="AU768" s="251" t="s">
        <v>121</v>
      </c>
      <c r="AV768" s="14" t="s">
        <v>121</v>
      </c>
      <c r="AW768" s="14" t="s">
        <v>32</v>
      </c>
      <c r="AX768" s="14" t="s">
        <v>79</v>
      </c>
      <c r="AY768" s="251" t="s">
        <v>112</v>
      </c>
    </row>
    <row r="769" s="2" customFormat="1" ht="16.5" customHeight="1">
      <c r="A769" s="41"/>
      <c r="B769" s="42"/>
      <c r="C769" s="207" t="s">
        <v>940</v>
      </c>
      <c r="D769" s="207" t="s">
        <v>115</v>
      </c>
      <c r="E769" s="208" t="s">
        <v>941</v>
      </c>
      <c r="F769" s="209" t="s">
        <v>942</v>
      </c>
      <c r="G769" s="210" t="s">
        <v>486</v>
      </c>
      <c r="H769" s="211">
        <v>1</v>
      </c>
      <c r="I769" s="212"/>
      <c r="J769" s="213">
        <f>ROUND(I769*H769,2)</f>
        <v>0</v>
      </c>
      <c r="K769" s="209" t="s">
        <v>19</v>
      </c>
      <c r="L769" s="47"/>
      <c r="M769" s="214" t="s">
        <v>19</v>
      </c>
      <c r="N769" s="215" t="s">
        <v>43</v>
      </c>
      <c r="O769" s="87"/>
      <c r="P769" s="216">
        <f>O769*H769</f>
        <v>0</v>
      </c>
      <c r="Q769" s="216">
        <v>6.0000000000000002E-05</v>
      </c>
      <c r="R769" s="216">
        <f>Q769*H769</f>
        <v>6.0000000000000002E-05</v>
      </c>
      <c r="S769" s="216">
        <v>0</v>
      </c>
      <c r="T769" s="217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18" t="s">
        <v>293</v>
      </c>
      <c r="AT769" s="218" t="s">
        <v>115</v>
      </c>
      <c r="AU769" s="218" t="s">
        <v>121</v>
      </c>
      <c r="AY769" s="20" t="s">
        <v>112</v>
      </c>
      <c r="BE769" s="219">
        <f>IF(N769="základní",J769,0)</f>
        <v>0</v>
      </c>
      <c r="BF769" s="219">
        <f>IF(N769="snížená",J769,0)</f>
        <v>0</v>
      </c>
      <c r="BG769" s="219">
        <f>IF(N769="zákl. přenesená",J769,0)</f>
        <v>0</v>
      </c>
      <c r="BH769" s="219">
        <f>IF(N769="sníž. přenesená",J769,0)</f>
        <v>0</v>
      </c>
      <c r="BI769" s="219">
        <f>IF(N769="nulová",J769,0)</f>
        <v>0</v>
      </c>
      <c r="BJ769" s="20" t="s">
        <v>121</v>
      </c>
      <c r="BK769" s="219">
        <f>ROUND(I769*H769,2)</f>
        <v>0</v>
      </c>
      <c r="BL769" s="20" t="s">
        <v>293</v>
      </c>
      <c r="BM769" s="218" t="s">
        <v>943</v>
      </c>
    </row>
    <row r="770" s="2" customFormat="1">
      <c r="A770" s="41"/>
      <c r="B770" s="42"/>
      <c r="C770" s="43"/>
      <c r="D770" s="220" t="s">
        <v>123</v>
      </c>
      <c r="E770" s="43"/>
      <c r="F770" s="221" t="s">
        <v>942</v>
      </c>
      <c r="G770" s="43"/>
      <c r="H770" s="43"/>
      <c r="I770" s="222"/>
      <c r="J770" s="43"/>
      <c r="K770" s="43"/>
      <c r="L770" s="47"/>
      <c r="M770" s="223"/>
      <c r="N770" s="224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123</v>
      </c>
      <c r="AU770" s="20" t="s">
        <v>121</v>
      </c>
    </row>
    <row r="771" s="2" customFormat="1" ht="21.75" customHeight="1">
      <c r="A771" s="41"/>
      <c r="B771" s="42"/>
      <c r="C771" s="263" t="s">
        <v>944</v>
      </c>
      <c r="D771" s="263" t="s">
        <v>203</v>
      </c>
      <c r="E771" s="264" t="s">
        <v>945</v>
      </c>
      <c r="F771" s="265" t="s">
        <v>946</v>
      </c>
      <c r="G771" s="266" t="s">
        <v>486</v>
      </c>
      <c r="H771" s="267">
        <v>1</v>
      </c>
      <c r="I771" s="268"/>
      <c r="J771" s="269">
        <f>ROUND(I771*H771,2)</f>
        <v>0</v>
      </c>
      <c r="K771" s="265" t="s">
        <v>19</v>
      </c>
      <c r="L771" s="270"/>
      <c r="M771" s="271" t="s">
        <v>19</v>
      </c>
      <c r="N771" s="272" t="s">
        <v>43</v>
      </c>
      <c r="O771" s="87"/>
      <c r="P771" s="216">
        <f>O771*H771</f>
        <v>0</v>
      </c>
      <c r="Q771" s="216">
        <v>0</v>
      </c>
      <c r="R771" s="216">
        <f>Q771*H771</f>
        <v>0</v>
      </c>
      <c r="S771" s="216">
        <v>0</v>
      </c>
      <c r="T771" s="217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18" t="s">
        <v>395</v>
      </c>
      <c r="AT771" s="218" t="s">
        <v>203</v>
      </c>
      <c r="AU771" s="218" t="s">
        <v>121</v>
      </c>
      <c r="AY771" s="20" t="s">
        <v>112</v>
      </c>
      <c r="BE771" s="219">
        <f>IF(N771="základní",J771,0)</f>
        <v>0</v>
      </c>
      <c r="BF771" s="219">
        <f>IF(N771="snížená",J771,0)</f>
        <v>0</v>
      </c>
      <c r="BG771" s="219">
        <f>IF(N771="zákl. přenesená",J771,0)</f>
        <v>0</v>
      </c>
      <c r="BH771" s="219">
        <f>IF(N771="sníž. přenesená",J771,0)</f>
        <v>0</v>
      </c>
      <c r="BI771" s="219">
        <f>IF(N771="nulová",J771,0)</f>
        <v>0</v>
      </c>
      <c r="BJ771" s="20" t="s">
        <v>121</v>
      </c>
      <c r="BK771" s="219">
        <f>ROUND(I771*H771,2)</f>
        <v>0</v>
      </c>
      <c r="BL771" s="20" t="s">
        <v>293</v>
      </c>
      <c r="BM771" s="218" t="s">
        <v>947</v>
      </c>
    </row>
    <row r="772" s="2" customFormat="1">
      <c r="A772" s="41"/>
      <c r="B772" s="42"/>
      <c r="C772" s="43"/>
      <c r="D772" s="220" t="s">
        <v>123</v>
      </c>
      <c r="E772" s="43"/>
      <c r="F772" s="221" t="s">
        <v>946</v>
      </c>
      <c r="G772" s="43"/>
      <c r="H772" s="43"/>
      <c r="I772" s="222"/>
      <c r="J772" s="43"/>
      <c r="K772" s="43"/>
      <c r="L772" s="47"/>
      <c r="M772" s="223"/>
      <c r="N772" s="224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123</v>
      </c>
      <c r="AU772" s="20" t="s">
        <v>121</v>
      </c>
    </row>
    <row r="773" s="2" customFormat="1">
      <c r="A773" s="41"/>
      <c r="B773" s="42"/>
      <c r="C773" s="43"/>
      <c r="D773" s="220" t="s">
        <v>586</v>
      </c>
      <c r="E773" s="43"/>
      <c r="F773" s="284" t="s">
        <v>948</v>
      </c>
      <c r="G773" s="43"/>
      <c r="H773" s="43"/>
      <c r="I773" s="222"/>
      <c r="J773" s="43"/>
      <c r="K773" s="43"/>
      <c r="L773" s="47"/>
      <c r="M773" s="223"/>
      <c r="N773" s="224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586</v>
      </c>
      <c r="AU773" s="20" t="s">
        <v>121</v>
      </c>
    </row>
    <row r="774" s="2" customFormat="1" ht="16.5" customHeight="1">
      <c r="A774" s="41"/>
      <c r="B774" s="42"/>
      <c r="C774" s="207" t="s">
        <v>949</v>
      </c>
      <c r="D774" s="207" t="s">
        <v>115</v>
      </c>
      <c r="E774" s="208" t="s">
        <v>950</v>
      </c>
      <c r="F774" s="209" t="s">
        <v>951</v>
      </c>
      <c r="G774" s="210" t="s">
        <v>432</v>
      </c>
      <c r="H774" s="211">
        <v>0.14999999999999999</v>
      </c>
      <c r="I774" s="212"/>
      <c r="J774" s="213">
        <f>ROUND(I774*H774,2)</f>
        <v>0</v>
      </c>
      <c r="K774" s="209" t="s">
        <v>119</v>
      </c>
      <c r="L774" s="47"/>
      <c r="M774" s="214" t="s">
        <v>19</v>
      </c>
      <c r="N774" s="215" t="s">
        <v>43</v>
      </c>
      <c r="O774" s="87"/>
      <c r="P774" s="216">
        <f>O774*H774</f>
        <v>0</v>
      </c>
      <c r="Q774" s="216">
        <v>0</v>
      </c>
      <c r="R774" s="216">
        <f>Q774*H774</f>
        <v>0</v>
      </c>
      <c r="S774" s="216">
        <v>0</v>
      </c>
      <c r="T774" s="217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18" t="s">
        <v>293</v>
      </c>
      <c r="AT774" s="218" t="s">
        <v>115</v>
      </c>
      <c r="AU774" s="218" t="s">
        <v>121</v>
      </c>
      <c r="AY774" s="20" t="s">
        <v>112</v>
      </c>
      <c r="BE774" s="219">
        <f>IF(N774="základní",J774,0)</f>
        <v>0</v>
      </c>
      <c r="BF774" s="219">
        <f>IF(N774="snížená",J774,0)</f>
        <v>0</v>
      </c>
      <c r="BG774" s="219">
        <f>IF(N774="zákl. přenesená",J774,0)</f>
        <v>0</v>
      </c>
      <c r="BH774" s="219">
        <f>IF(N774="sníž. přenesená",J774,0)</f>
        <v>0</v>
      </c>
      <c r="BI774" s="219">
        <f>IF(N774="nulová",J774,0)</f>
        <v>0</v>
      </c>
      <c r="BJ774" s="20" t="s">
        <v>121</v>
      </c>
      <c r="BK774" s="219">
        <f>ROUND(I774*H774,2)</f>
        <v>0</v>
      </c>
      <c r="BL774" s="20" t="s">
        <v>293</v>
      </c>
      <c r="BM774" s="218" t="s">
        <v>952</v>
      </c>
    </row>
    <row r="775" s="2" customFormat="1">
      <c r="A775" s="41"/>
      <c r="B775" s="42"/>
      <c r="C775" s="43"/>
      <c r="D775" s="220" t="s">
        <v>123</v>
      </c>
      <c r="E775" s="43"/>
      <c r="F775" s="221" t="s">
        <v>953</v>
      </c>
      <c r="G775" s="43"/>
      <c r="H775" s="43"/>
      <c r="I775" s="222"/>
      <c r="J775" s="43"/>
      <c r="K775" s="43"/>
      <c r="L775" s="47"/>
      <c r="M775" s="223"/>
      <c r="N775" s="224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T775" s="20" t="s">
        <v>123</v>
      </c>
      <c r="AU775" s="20" t="s">
        <v>121</v>
      </c>
    </row>
    <row r="776" s="2" customFormat="1">
      <c r="A776" s="41"/>
      <c r="B776" s="42"/>
      <c r="C776" s="43"/>
      <c r="D776" s="225" t="s">
        <v>124</v>
      </c>
      <c r="E776" s="43"/>
      <c r="F776" s="226" t="s">
        <v>954</v>
      </c>
      <c r="G776" s="43"/>
      <c r="H776" s="43"/>
      <c r="I776" s="222"/>
      <c r="J776" s="43"/>
      <c r="K776" s="43"/>
      <c r="L776" s="47"/>
      <c r="M776" s="223"/>
      <c r="N776" s="224"/>
      <c r="O776" s="87"/>
      <c r="P776" s="87"/>
      <c r="Q776" s="87"/>
      <c r="R776" s="87"/>
      <c r="S776" s="87"/>
      <c r="T776" s="88"/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T776" s="20" t="s">
        <v>124</v>
      </c>
      <c r="AU776" s="20" t="s">
        <v>121</v>
      </c>
    </row>
    <row r="777" s="12" customFormat="1" ht="22.8" customHeight="1">
      <c r="A777" s="12"/>
      <c r="B777" s="191"/>
      <c r="C777" s="192"/>
      <c r="D777" s="193" t="s">
        <v>70</v>
      </c>
      <c r="E777" s="205" t="s">
        <v>955</v>
      </c>
      <c r="F777" s="205" t="s">
        <v>956</v>
      </c>
      <c r="G777" s="192"/>
      <c r="H777" s="192"/>
      <c r="I777" s="195"/>
      <c r="J777" s="206">
        <f>BK777</f>
        <v>0</v>
      </c>
      <c r="K777" s="192"/>
      <c r="L777" s="197"/>
      <c r="M777" s="198"/>
      <c r="N777" s="199"/>
      <c r="O777" s="199"/>
      <c r="P777" s="200">
        <f>SUM(P778:P810)</f>
        <v>0</v>
      </c>
      <c r="Q777" s="199"/>
      <c r="R777" s="200">
        <f>SUM(R778:R810)</f>
        <v>0.034986499999999997</v>
      </c>
      <c r="S777" s="199"/>
      <c r="T777" s="201">
        <f>SUM(T778:T810)</f>
        <v>0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202" t="s">
        <v>121</v>
      </c>
      <c r="AT777" s="203" t="s">
        <v>70</v>
      </c>
      <c r="AU777" s="203" t="s">
        <v>79</v>
      </c>
      <c r="AY777" s="202" t="s">
        <v>112</v>
      </c>
      <c r="BK777" s="204">
        <f>SUM(BK778:BK810)</f>
        <v>0</v>
      </c>
    </row>
    <row r="778" s="2" customFormat="1" ht="16.5" customHeight="1">
      <c r="A778" s="41"/>
      <c r="B778" s="42"/>
      <c r="C778" s="207" t="s">
        <v>957</v>
      </c>
      <c r="D778" s="207" t="s">
        <v>115</v>
      </c>
      <c r="E778" s="208" t="s">
        <v>958</v>
      </c>
      <c r="F778" s="209" t="s">
        <v>959</v>
      </c>
      <c r="G778" s="210" t="s">
        <v>178</v>
      </c>
      <c r="H778" s="211">
        <v>84.950000000000003</v>
      </c>
      <c r="I778" s="212"/>
      <c r="J778" s="213">
        <f>ROUND(I778*H778,2)</f>
        <v>0</v>
      </c>
      <c r="K778" s="209" t="s">
        <v>119</v>
      </c>
      <c r="L778" s="47"/>
      <c r="M778" s="214" t="s">
        <v>19</v>
      </c>
      <c r="N778" s="215" t="s">
        <v>43</v>
      </c>
      <c r="O778" s="87"/>
      <c r="P778" s="216">
        <f>O778*H778</f>
        <v>0</v>
      </c>
      <c r="Q778" s="216">
        <v>2.0000000000000002E-05</v>
      </c>
      <c r="R778" s="216">
        <f>Q778*H778</f>
        <v>0.0016990000000000002</v>
      </c>
      <c r="S778" s="216">
        <v>0</v>
      </c>
      <c r="T778" s="217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218" t="s">
        <v>293</v>
      </c>
      <c r="AT778" s="218" t="s">
        <v>115</v>
      </c>
      <c r="AU778" s="218" t="s">
        <v>121</v>
      </c>
      <c r="AY778" s="20" t="s">
        <v>112</v>
      </c>
      <c r="BE778" s="219">
        <f>IF(N778="základní",J778,0)</f>
        <v>0</v>
      </c>
      <c r="BF778" s="219">
        <f>IF(N778="snížená",J778,0)</f>
        <v>0</v>
      </c>
      <c r="BG778" s="219">
        <f>IF(N778="zákl. přenesená",J778,0)</f>
        <v>0</v>
      </c>
      <c r="BH778" s="219">
        <f>IF(N778="sníž. přenesená",J778,0)</f>
        <v>0</v>
      </c>
      <c r="BI778" s="219">
        <f>IF(N778="nulová",J778,0)</f>
        <v>0</v>
      </c>
      <c r="BJ778" s="20" t="s">
        <v>121</v>
      </c>
      <c r="BK778" s="219">
        <f>ROUND(I778*H778,2)</f>
        <v>0</v>
      </c>
      <c r="BL778" s="20" t="s">
        <v>293</v>
      </c>
      <c r="BM778" s="218" t="s">
        <v>960</v>
      </c>
    </row>
    <row r="779" s="2" customFormat="1">
      <c r="A779" s="41"/>
      <c r="B779" s="42"/>
      <c r="C779" s="43"/>
      <c r="D779" s="220" t="s">
        <v>123</v>
      </c>
      <c r="E779" s="43"/>
      <c r="F779" s="221" t="s">
        <v>961</v>
      </c>
      <c r="G779" s="43"/>
      <c r="H779" s="43"/>
      <c r="I779" s="222"/>
      <c r="J779" s="43"/>
      <c r="K779" s="43"/>
      <c r="L779" s="47"/>
      <c r="M779" s="223"/>
      <c r="N779" s="224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0" t="s">
        <v>123</v>
      </c>
      <c r="AU779" s="20" t="s">
        <v>121</v>
      </c>
    </row>
    <row r="780" s="2" customFormat="1">
      <c r="A780" s="41"/>
      <c r="B780" s="42"/>
      <c r="C780" s="43"/>
      <c r="D780" s="225" t="s">
        <v>124</v>
      </c>
      <c r="E780" s="43"/>
      <c r="F780" s="226" t="s">
        <v>962</v>
      </c>
      <c r="G780" s="43"/>
      <c r="H780" s="43"/>
      <c r="I780" s="222"/>
      <c r="J780" s="43"/>
      <c r="K780" s="43"/>
      <c r="L780" s="47"/>
      <c r="M780" s="223"/>
      <c r="N780" s="224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124</v>
      </c>
      <c r="AU780" s="20" t="s">
        <v>121</v>
      </c>
    </row>
    <row r="781" s="14" customFormat="1">
      <c r="A781" s="14"/>
      <c r="B781" s="241"/>
      <c r="C781" s="242"/>
      <c r="D781" s="220" t="s">
        <v>182</v>
      </c>
      <c r="E781" s="243" t="s">
        <v>19</v>
      </c>
      <c r="F781" s="244" t="s">
        <v>963</v>
      </c>
      <c r="G781" s="242"/>
      <c r="H781" s="245">
        <v>84.950000000000003</v>
      </c>
      <c r="I781" s="246"/>
      <c r="J781" s="242"/>
      <c r="K781" s="242"/>
      <c r="L781" s="247"/>
      <c r="M781" s="248"/>
      <c r="N781" s="249"/>
      <c r="O781" s="249"/>
      <c r="P781" s="249"/>
      <c r="Q781" s="249"/>
      <c r="R781" s="249"/>
      <c r="S781" s="249"/>
      <c r="T781" s="25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1" t="s">
        <v>182</v>
      </c>
      <c r="AU781" s="251" t="s">
        <v>121</v>
      </c>
      <c r="AV781" s="14" t="s">
        <v>121</v>
      </c>
      <c r="AW781" s="14" t="s">
        <v>32</v>
      </c>
      <c r="AX781" s="14" t="s">
        <v>79</v>
      </c>
      <c r="AY781" s="251" t="s">
        <v>112</v>
      </c>
    </row>
    <row r="782" s="2" customFormat="1" ht="16.5" customHeight="1">
      <c r="A782" s="41"/>
      <c r="B782" s="42"/>
      <c r="C782" s="207" t="s">
        <v>964</v>
      </c>
      <c r="D782" s="207" t="s">
        <v>115</v>
      </c>
      <c r="E782" s="208" t="s">
        <v>965</v>
      </c>
      <c r="F782" s="209" t="s">
        <v>966</v>
      </c>
      <c r="G782" s="210" t="s">
        <v>178</v>
      </c>
      <c r="H782" s="211">
        <v>84.950000000000003</v>
      </c>
      <c r="I782" s="212"/>
      <c r="J782" s="213">
        <f>ROUND(I782*H782,2)</f>
        <v>0</v>
      </c>
      <c r="K782" s="209" t="s">
        <v>119</v>
      </c>
      <c r="L782" s="47"/>
      <c r="M782" s="214" t="s">
        <v>19</v>
      </c>
      <c r="N782" s="215" t="s">
        <v>43</v>
      </c>
      <c r="O782" s="87"/>
      <c r="P782" s="216">
        <f>O782*H782</f>
        <v>0</v>
      </c>
      <c r="Q782" s="216">
        <v>0</v>
      </c>
      <c r="R782" s="216">
        <f>Q782*H782</f>
        <v>0</v>
      </c>
      <c r="S782" s="216">
        <v>0</v>
      </c>
      <c r="T782" s="217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18" t="s">
        <v>293</v>
      </c>
      <c r="AT782" s="218" t="s">
        <v>115</v>
      </c>
      <c r="AU782" s="218" t="s">
        <v>121</v>
      </c>
      <c r="AY782" s="20" t="s">
        <v>112</v>
      </c>
      <c r="BE782" s="219">
        <f>IF(N782="základní",J782,0)</f>
        <v>0</v>
      </c>
      <c r="BF782" s="219">
        <f>IF(N782="snížená",J782,0)</f>
        <v>0</v>
      </c>
      <c r="BG782" s="219">
        <f>IF(N782="zákl. přenesená",J782,0)</f>
        <v>0</v>
      </c>
      <c r="BH782" s="219">
        <f>IF(N782="sníž. přenesená",J782,0)</f>
        <v>0</v>
      </c>
      <c r="BI782" s="219">
        <f>IF(N782="nulová",J782,0)</f>
        <v>0</v>
      </c>
      <c r="BJ782" s="20" t="s">
        <v>121</v>
      </c>
      <c r="BK782" s="219">
        <f>ROUND(I782*H782,2)</f>
        <v>0</v>
      </c>
      <c r="BL782" s="20" t="s">
        <v>293</v>
      </c>
      <c r="BM782" s="218" t="s">
        <v>967</v>
      </c>
    </row>
    <row r="783" s="2" customFormat="1">
      <c r="A783" s="41"/>
      <c r="B783" s="42"/>
      <c r="C783" s="43"/>
      <c r="D783" s="220" t="s">
        <v>123</v>
      </c>
      <c r="E783" s="43"/>
      <c r="F783" s="221" t="s">
        <v>968</v>
      </c>
      <c r="G783" s="43"/>
      <c r="H783" s="43"/>
      <c r="I783" s="222"/>
      <c r="J783" s="43"/>
      <c r="K783" s="43"/>
      <c r="L783" s="47"/>
      <c r="M783" s="223"/>
      <c r="N783" s="224"/>
      <c r="O783" s="87"/>
      <c r="P783" s="87"/>
      <c r="Q783" s="87"/>
      <c r="R783" s="87"/>
      <c r="S783" s="87"/>
      <c r="T783" s="88"/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T783" s="20" t="s">
        <v>123</v>
      </c>
      <c r="AU783" s="20" t="s">
        <v>121</v>
      </c>
    </row>
    <row r="784" s="2" customFormat="1">
      <c r="A784" s="41"/>
      <c r="B784" s="42"/>
      <c r="C784" s="43"/>
      <c r="D784" s="225" t="s">
        <v>124</v>
      </c>
      <c r="E784" s="43"/>
      <c r="F784" s="226" t="s">
        <v>969</v>
      </c>
      <c r="G784" s="43"/>
      <c r="H784" s="43"/>
      <c r="I784" s="222"/>
      <c r="J784" s="43"/>
      <c r="K784" s="43"/>
      <c r="L784" s="47"/>
      <c r="M784" s="223"/>
      <c r="N784" s="224"/>
      <c r="O784" s="87"/>
      <c r="P784" s="87"/>
      <c r="Q784" s="87"/>
      <c r="R784" s="87"/>
      <c r="S784" s="87"/>
      <c r="T784" s="88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T784" s="20" t="s">
        <v>124</v>
      </c>
      <c r="AU784" s="20" t="s">
        <v>121</v>
      </c>
    </row>
    <row r="785" s="14" customFormat="1">
      <c r="A785" s="14"/>
      <c r="B785" s="241"/>
      <c r="C785" s="242"/>
      <c r="D785" s="220" t="s">
        <v>182</v>
      </c>
      <c r="E785" s="243" t="s">
        <v>19</v>
      </c>
      <c r="F785" s="244" t="s">
        <v>963</v>
      </c>
      <c r="G785" s="242"/>
      <c r="H785" s="245">
        <v>84.950000000000003</v>
      </c>
      <c r="I785" s="246"/>
      <c r="J785" s="242"/>
      <c r="K785" s="242"/>
      <c r="L785" s="247"/>
      <c r="M785" s="248"/>
      <c r="N785" s="249"/>
      <c r="O785" s="249"/>
      <c r="P785" s="249"/>
      <c r="Q785" s="249"/>
      <c r="R785" s="249"/>
      <c r="S785" s="249"/>
      <c r="T785" s="25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1" t="s">
        <v>182</v>
      </c>
      <c r="AU785" s="251" t="s">
        <v>121</v>
      </c>
      <c r="AV785" s="14" t="s">
        <v>121</v>
      </c>
      <c r="AW785" s="14" t="s">
        <v>32</v>
      </c>
      <c r="AX785" s="14" t="s">
        <v>79</v>
      </c>
      <c r="AY785" s="251" t="s">
        <v>112</v>
      </c>
    </row>
    <row r="786" s="2" customFormat="1" ht="16.5" customHeight="1">
      <c r="A786" s="41"/>
      <c r="B786" s="42"/>
      <c r="C786" s="207" t="s">
        <v>970</v>
      </c>
      <c r="D786" s="207" t="s">
        <v>115</v>
      </c>
      <c r="E786" s="208" t="s">
        <v>971</v>
      </c>
      <c r="F786" s="209" t="s">
        <v>972</v>
      </c>
      <c r="G786" s="210" t="s">
        <v>178</v>
      </c>
      <c r="H786" s="211">
        <v>84.950000000000003</v>
      </c>
      <c r="I786" s="212"/>
      <c r="J786" s="213">
        <f>ROUND(I786*H786,2)</f>
        <v>0</v>
      </c>
      <c r="K786" s="209" t="s">
        <v>119</v>
      </c>
      <c r="L786" s="47"/>
      <c r="M786" s="214" t="s">
        <v>19</v>
      </c>
      <c r="N786" s="215" t="s">
        <v>43</v>
      </c>
      <c r="O786" s="87"/>
      <c r="P786" s="216">
        <f>O786*H786</f>
        <v>0</v>
      </c>
      <c r="Q786" s="216">
        <v>0.00012999999999999999</v>
      </c>
      <c r="R786" s="216">
        <f>Q786*H786</f>
        <v>0.0110435</v>
      </c>
      <c r="S786" s="216">
        <v>0</v>
      </c>
      <c r="T786" s="217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18" t="s">
        <v>293</v>
      </c>
      <c r="AT786" s="218" t="s">
        <v>115</v>
      </c>
      <c r="AU786" s="218" t="s">
        <v>121</v>
      </c>
      <c r="AY786" s="20" t="s">
        <v>112</v>
      </c>
      <c r="BE786" s="219">
        <f>IF(N786="základní",J786,0)</f>
        <v>0</v>
      </c>
      <c r="BF786" s="219">
        <f>IF(N786="snížená",J786,0)</f>
        <v>0</v>
      </c>
      <c r="BG786" s="219">
        <f>IF(N786="zákl. přenesená",J786,0)</f>
        <v>0</v>
      </c>
      <c r="BH786" s="219">
        <f>IF(N786="sníž. přenesená",J786,0)</f>
        <v>0</v>
      </c>
      <c r="BI786" s="219">
        <f>IF(N786="nulová",J786,0)</f>
        <v>0</v>
      </c>
      <c r="BJ786" s="20" t="s">
        <v>121</v>
      </c>
      <c r="BK786" s="219">
        <f>ROUND(I786*H786,2)</f>
        <v>0</v>
      </c>
      <c r="BL786" s="20" t="s">
        <v>293</v>
      </c>
      <c r="BM786" s="218" t="s">
        <v>973</v>
      </c>
    </row>
    <row r="787" s="2" customFormat="1">
      <c r="A787" s="41"/>
      <c r="B787" s="42"/>
      <c r="C787" s="43"/>
      <c r="D787" s="220" t="s">
        <v>123</v>
      </c>
      <c r="E787" s="43"/>
      <c r="F787" s="221" t="s">
        <v>974</v>
      </c>
      <c r="G787" s="43"/>
      <c r="H787" s="43"/>
      <c r="I787" s="222"/>
      <c r="J787" s="43"/>
      <c r="K787" s="43"/>
      <c r="L787" s="47"/>
      <c r="M787" s="223"/>
      <c r="N787" s="224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123</v>
      </c>
      <c r="AU787" s="20" t="s">
        <v>121</v>
      </c>
    </row>
    <row r="788" s="2" customFormat="1">
      <c r="A788" s="41"/>
      <c r="B788" s="42"/>
      <c r="C788" s="43"/>
      <c r="D788" s="225" t="s">
        <v>124</v>
      </c>
      <c r="E788" s="43"/>
      <c r="F788" s="226" t="s">
        <v>975</v>
      </c>
      <c r="G788" s="43"/>
      <c r="H788" s="43"/>
      <c r="I788" s="222"/>
      <c r="J788" s="43"/>
      <c r="K788" s="43"/>
      <c r="L788" s="47"/>
      <c r="M788" s="223"/>
      <c r="N788" s="224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124</v>
      </c>
      <c r="AU788" s="20" t="s">
        <v>121</v>
      </c>
    </row>
    <row r="789" s="14" customFormat="1">
      <c r="A789" s="14"/>
      <c r="B789" s="241"/>
      <c r="C789" s="242"/>
      <c r="D789" s="220" t="s">
        <v>182</v>
      </c>
      <c r="E789" s="243" t="s">
        <v>19</v>
      </c>
      <c r="F789" s="244" t="s">
        <v>963</v>
      </c>
      <c r="G789" s="242"/>
      <c r="H789" s="245">
        <v>84.950000000000003</v>
      </c>
      <c r="I789" s="246"/>
      <c r="J789" s="242"/>
      <c r="K789" s="242"/>
      <c r="L789" s="247"/>
      <c r="M789" s="248"/>
      <c r="N789" s="249"/>
      <c r="O789" s="249"/>
      <c r="P789" s="249"/>
      <c r="Q789" s="249"/>
      <c r="R789" s="249"/>
      <c r="S789" s="249"/>
      <c r="T789" s="25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1" t="s">
        <v>182</v>
      </c>
      <c r="AU789" s="251" t="s">
        <v>121</v>
      </c>
      <c r="AV789" s="14" t="s">
        <v>121</v>
      </c>
      <c r="AW789" s="14" t="s">
        <v>32</v>
      </c>
      <c r="AX789" s="14" t="s">
        <v>79</v>
      </c>
      <c r="AY789" s="251" t="s">
        <v>112</v>
      </c>
    </row>
    <row r="790" s="2" customFormat="1" ht="16.5" customHeight="1">
      <c r="A790" s="41"/>
      <c r="B790" s="42"/>
      <c r="C790" s="207" t="s">
        <v>976</v>
      </c>
      <c r="D790" s="207" t="s">
        <v>115</v>
      </c>
      <c r="E790" s="208" t="s">
        <v>977</v>
      </c>
      <c r="F790" s="209" t="s">
        <v>978</v>
      </c>
      <c r="G790" s="210" t="s">
        <v>178</v>
      </c>
      <c r="H790" s="211">
        <v>84.950000000000003</v>
      </c>
      <c r="I790" s="212"/>
      <c r="J790" s="213">
        <f>ROUND(I790*H790,2)</f>
        <v>0</v>
      </c>
      <c r="K790" s="209" t="s">
        <v>119</v>
      </c>
      <c r="L790" s="47"/>
      <c r="M790" s="214" t="s">
        <v>19</v>
      </c>
      <c r="N790" s="215" t="s">
        <v>43</v>
      </c>
      <c r="O790" s="87"/>
      <c r="P790" s="216">
        <f>O790*H790</f>
        <v>0</v>
      </c>
      <c r="Q790" s="216">
        <v>0.00012</v>
      </c>
      <c r="R790" s="216">
        <f>Q790*H790</f>
        <v>0.010194</v>
      </c>
      <c r="S790" s="216">
        <v>0</v>
      </c>
      <c r="T790" s="217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18" t="s">
        <v>293</v>
      </c>
      <c r="AT790" s="218" t="s">
        <v>115</v>
      </c>
      <c r="AU790" s="218" t="s">
        <v>121</v>
      </c>
      <c r="AY790" s="20" t="s">
        <v>112</v>
      </c>
      <c r="BE790" s="219">
        <f>IF(N790="základní",J790,0)</f>
        <v>0</v>
      </c>
      <c r="BF790" s="219">
        <f>IF(N790="snížená",J790,0)</f>
        <v>0</v>
      </c>
      <c r="BG790" s="219">
        <f>IF(N790="zákl. přenesená",J790,0)</f>
        <v>0</v>
      </c>
      <c r="BH790" s="219">
        <f>IF(N790="sníž. přenesená",J790,0)</f>
        <v>0</v>
      </c>
      <c r="BI790" s="219">
        <f>IF(N790="nulová",J790,0)</f>
        <v>0</v>
      </c>
      <c r="BJ790" s="20" t="s">
        <v>121</v>
      </c>
      <c r="BK790" s="219">
        <f>ROUND(I790*H790,2)</f>
        <v>0</v>
      </c>
      <c r="BL790" s="20" t="s">
        <v>293</v>
      </c>
      <c r="BM790" s="218" t="s">
        <v>979</v>
      </c>
    </row>
    <row r="791" s="2" customFormat="1">
      <c r="A791" s="41"/>
      <c r="B791" s="42"/>
      <c r="C791" s="43"/>
      <c r="D791" s="220" t="s">
        <v>123</v>
      </c>
      <c r="E791" s="43"/>
      <c r="F791" s="221" t="s">
        <v>980</v>
      </c>
      <c r="G791" s="43"/>
      <c r="H791" s="43"/>
      <c r="I791" s="222"/>
      <c r="J791" s="43"/>
      <c r="K791" s="43"/>
      <c r="L791" s="47"/>
      <c r="M791" s="223"/>
      <c r="N791" s="224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123</v>
      </c>
      <c r="AU791" s="20" t="s">
        <v>121</v>
      </c>
    </row>
    <row r="792" s="2" customFormat="1">
      <c r="A792" s="41"/>
      <c r="B792" s="42"/>
      <c r="C792" s="43"/>
      <c r="D792" s="225" t="s">
        <v>124</v>
      </c>
      <c r="E792" s="43"/>
      <c r="F792" s="226" t="s">
        <v>981</v>
      </c>
      <c r="G792" s="43"/>
      <c r="H792" s="43"/>
      <c r="I792" s="222"/>
      <c r="J792" s="43"/>
      <c r="K792" s="43"/>
      <c r="L792" s="47"/>
      <c r="M792" s="223"/>
      <c r="N792" s="224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124</v>
      </c>
      <c r="AU792" s="20" t="s">
        <v>121</v>
      </c>
    </row>
    <row r="793" s="14" customFormat="1">
      <c r="A793" s="14"/>
      <c r="B793" s="241"/>
      <c r="C793" s="242"/>
      <c r="D793" s="220" t="s">
        <v>182</v>
      </c>
      <c r="E793" s="243" t="s">
        <v>19</v>
      </c>
      <c r="F793" s="244" t="s">
        <v>963</v>
      </c>
      <c r="G793" s="242"/>
      <c r="H793" s="245">
        <v>84.950000000000003</v>
      </c>
      <c r="I793" s="246"/>
      <c r="J793" s="242"/>
      <c r="K793" s="242"/>
      <c r="L793" s="247"/>
      <c r="M793" s="248"/>
      <c r="N793" s="249"/>
      <c r="O793" s="249"/>
      <c r="P793" s="249"/>
      <c r="Q793" s="249"/>
      <c r="R793" s="249"/>
      <c r="S793" s="249"/>
      <c r="T793" s="250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1" t="s">
        <v>182</v>
      </c>
      <c r="AU793" s="251" t="s">
        <v>121</v>
      </c>
      <c r="AV793" s="14" t="s">
        <v>121</v>
      </c>
      <c r="AW793" s="14" t="s">
        <v>32</v>
      </c>
      <c r="AX793" s="14" t="s">
        <v>79</v>
      </c>
      <c r="AY793" s="251" t="s">
        <v>112</v>
      </c>
    </row>
    <row r="794" s="2" customFormat="1" ht="16.5" customHeight="1">
      <c r="A794" s="41"/>
      <c r="B794" s="42"/>
      <c r="C794" s="207" t="s">
        <v>982</v>
      </c>
      <c r="D794" s="207" t="s">
        <v>115</v>
      </c>
      <c r="E794" s="208" t="s">
        <v>983</v>
      </c>
      <c r="F794" s="209" t="s">
        <v>984</v>
      </c>
      <c r="G794" s="210" t="s">
        <v>118</v>
      </c>
      <c r="H794" s="211">
        <v>1</v>
      </c>
      <c r="I794" s="212"/>
      <c r="J794" s="213">
        <f>ROUND(I794*H794,2)</f>
        <v>0</v>
      </c>
      <c r="K794" s="209" t="s">
        <v>119</v>
      </c>
      <c r="L794" s="47"/>
      <c r="M794" s="214" t="s">
        <v>19</v>
      </c>
      <c r="N794" s="215" t="s">
        <v>43</v>
      </c>
      <c r="O794" s="87"/>
      <c r="P794" s="216">
        <f>O794*H794</f>
        <v>0</v>
      </c>
      <c r="Q794" s="216">
        <v>6.9999999999999994E-05</v>
      </c>
      <c r="R794" s="216">
        <f>Q794*H794</f>
        <v>6.9999999999999994E-05</v>
      </c>
      <c r="S794" s="216">
        <v>0</v>
      </c>
      <c r="T794" s="217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18" t="s">
        <v>293</v>
      </c>
      <c r="AT794" s="218" t="s">
        <v>115</v>
      </c>
      <c r="AU794" s="218" t="s">
        <v>121</v>
      </c>
      <c r="AY794" s="20" t="s">
        <v>112</v>
      </c>
      <c r="BE794" s="219">
        <f>IF(N794="základní",J794,0)</f>
        <v>0</v>
      </c>
      <c r="BF794" s="219">
        <f>IF(N794="snížená",J794,0)</f>
        <v>0</v>
      </c>
      <c r="BG794" s="219">
        <f>IF(N794="zákl. přenesená",J794,0)</f>
        <v>0</v>
      </c>
      <c r="BH794" s="219">
        <f>IF(N794="sníž. přenesená",J794,0)</f>
        <v>0</v>
      </c>
      <c r="BI794" s="219">
        <f>IF(N794="nulová",J794,0)</f>
        <v>0</v>
      </c>
      <c r="BJ794" s="20" t="s">
        <v>121</v>
      </c>
      <c r="BK794" s="219">
        <f>ROUND(I794*H794,2)</f>
        <v>0</v>
      </c>
      <c r="BL794" s="20" t="s">
        <v>293</v>
      </c>
      <c r="BM794" s="218" t="s">
        <v>985</v>
      </c>
    </row>
    <row r="795" s="2" customFormat="1">
      <c r="A795" s="41"/>
      <c r="B795" s="42"/>
      <c r="C795" s="43"/>
      <c r="D795" s="220" t="s">
        <v>123</v>
      </c>
      <c r="E795" s="43"/>
      <c r="F795" s="221" t="s">
        <v>986</v>
      </c>
      <c r="G795" s="43"/>
      <c r="H795" s="43"/>
      <c r="I795" s="222"/>
      <c r="J795" s="43"/>
      <c r="K795" s="43"/>
      <c r="L795" s="47"/>
      <c r="M795" s="223"/>
      <c r="N795" s="224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123</v>
      </c>
      <c r="AU795" s="20" t="s">
        <v>121</v>
      </c>
    </row>
    <row r="796" s="2" customFormat="1">
      <c r="A796" s="41"/>
      <c r="B796" s="42"/>
      <c r="C796" s="43"/>
      <c r="D796" s="225" t="s">
        <v>124</v>
      </c>
      <c r="E796" s="43"/>
      <c r="F796" s="226" t="s">
        <v>987</v>
      </c>
      <c r="G796" s="43"/>
      <c r="H796" s="43"/>
      <c r="I796" s="222"/>
      <c r="J796" s="43"/>
      <c r="K796" s="43"/>
      <c r="L796" s="47"/>
      <c r="M796" s="223"/>
      <c r="N796" s="224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124</v>
      </c>
      <c r="AU796" s="20" t="s">
        <v>121</v>
      </c>
    </row>
    <row r="797" s="2" customFormat="1" ht="16.5" customHeight="1">
      <c r="A797" s="41"/>
      <c r="B797" s="42"/>
      <c r="C797" s="207" t="s">
        <v>988</v>
      </c>
      <c r="D797" s="207" t="s">
        <v>115</v>
      </c>
      <c r="E797" s="208" t="s">
        <v>989</v>
      </c>
      <c r="F797" s="209" t="s">
        <v>990</v>
      </c>
      <c r="G797" s="210" t="s">
        <v>118</v>
      </c>
      <c r="H797" s="211">
        <v>1</v>
      </c>
      <c r="I797" s="212"/>
      <c r="J797" s="213">
        <f>ROUND(I797*H797,2)</f>
        <v>0</v>
      </c>
      <c r="K797" s="209" t="s">
        <v>119</v>
      </c>
      <c r="L797" s="47"/>
      <c r="M797" s="214" t="s">
        <v>19</v>
      </c>
      <c r="N797" s="215" t="s">
        <v>43</v>
      </c>
      <c r="O797" s="87"/>
      <c r="P797" s="216">
        <f>O797*H797</f>
        <v>0</v>
      </c>
      <c r="Q797" s="216">
        <v>8.0000000000000007E-05</v>
      </c>
      <c r="R797" s="216">
        <f>Q797*H797</f>
        <v>8.0000000000000007E-05</v>
      </c>
      <c r="S797" s="216">
        <v>0</v>
      </c>
      <c r="T797" s="217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18" t="s">
        <v>293</v>
      </c>
      <c r="AT797" s="218" t="s">
        <v>115</v>
      </c>
      <c r="AU797" s="218" t="s">
        <v>121</v>
      </c>
      <c r="AY797" s="20" t="s">
        <v>112</v>
      </c>
      <c r="BE797" s="219">
        <f>IF(N797="základní",J797,0)</f>
        <v>0</v>
      </c>
      <c r="BF797" s="219">
        <f>IF(N797="snížená",J797,0)</f>
        <v>0</v>
      </c>
      <c r="BG797" s="219">
        <f>IF(N797="zákl. přenesená",J797,0)</f>
        <v>0</v>
      </c>
      <c r="BH797" s="219">
        <f>IF(N797="sníž. přenesená",J797,0)</f>
        <v>0</v>
      </c>
      <c r="BI797" s="219">
        <f>IF(N797="nulová",J797,0)</f>
        <v>0</v>
      </c>
      <c r="BJ797" s="20" t="s">
        <v>121</v>
      </c>
      <c r="BK797" s="219">
        <f>ROUND(I797*H797,2)</f>
        <v>0</v>
      </c>
      <c r="BL797" s="20" t="s">
        <v>293</v>
      </c>
      <c r="BM797" s="218" t="s">
        <v>991</v>
      </c>
    </row>
    <row r="798" s="2" customFormat="1">
      <c r="A798" s="41"/>
      <c r="B798" s="42"/>
      <c r="C798" s="43"/>
      <c r="D798" s="220" t="s">
        <v>123</v>
      </c>
      <c r="E798" s="43"/>
      <c r="F798" s="221" t="s">
        <v>992</v>
      </c>
      <c r="G798" s="43"/>
      <c r="H798" s="43"/>
      <c r="I798" s="222"/>
      <c r="J798" s="43"/>
      <c r="K798" s="43"/>
      <c r="L798" s="47"/>
      <c r="M798" s="223"/>
      <c r="N798" s="224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123</v>
      </c>
      <c r="AU798" s="20" t="s">
        <v>121</v>
      </c>
    </row>
    <row r="799" s="2" customFormat="1">
      <c r="A799" s="41"/>
      <c r="B799" s="42"/>
      <c r="C799" s="43"/>
      <c r="D799" s="225" t="s">
        <v>124</v>
      </c>
      <c r="E799" s="43"/>
      <c r="F799" s="226" t="s">
        <v>993</v>
      </c>
      <c r="G799" s="43"/>
      <c r="H799" s="43"/>
      <c r="I799" s="222"/>
      <c r="J799" s="43"/>
      <c r="K799" s="43"/>
      <c r="L799" s="47"/>
      <c r="M799" s="223"/>
      <c r="N799" s="224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124</v>
      </c>
      <c r="AU799" s="20" t="s">
        <v>121</v>
      </c>
    </row>
    <row r="800" s="2" customFormat="1" ht="16.5" customHeight="1">
      <c r="A800" s="41"/>
      <c r="B800" s="42"/>
      <c r="C800" s="207" t="s">
        <v>994</v>
      </c>
      <c r="D800" s="207" t="s">
        <v>115</v>
      </c>
      <c r="E800" s="208" t="s">
        <v>995</v>
      </c>
      <c r="F800" s="209" t="s">
        <v>996</v>
      </c>
      <c r="G800" s="210" t="s">
        <v>118</v>
      </c>
      <c r="H800" s="211">
        <v>1</v>
      </c>
      <c r="I800" s="212"/>
      <c r="J800" s="213">
        <f>ROUND(I800*H800,2)</f>
        <v>0</v>
      </c>
      <c r="K800" s="209" t="s">
        <v>119</v>
      </c>
      <c r="L800" s="47"/>
      <c r="M800" s="214" t="s">
        <v>19</v>
      </c>
      <c r="N800" s="215" t="s">
        <v>43</v>
      </c>
      <c r="O800" s="87"/>
      <c r="P800" s="216">
        <f>O800*H800</f>
        <v>0</v>
      </c>
      <c r="Q800" s="216">
        <v>0.00017000000000000001</v>
      </c>
      <c r="R800" s="216">
        <f>Q800*H800</f>
        <v>0.00017000000000000001</v>
      </c>
      <c r="S800" s="216">
        <v>0</v>
      </c>
      <c r="T800" s="217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18" t="s">
        <v>293</v>
      </c>
      <c r="AT800" s="218" t="s">
        <v>115</v>
      </c>
      <c r="AU800" s="218" t="s">
        <v>121</v>
      </c>
      <c r="AY800" s="20" t="s">
        <v>112</v>
      </c>
      <c r="BE800" s="219">
        <f>IF(N800="základní",J800,0)</f>
        <v>0</v>
      </c>
      <c r="BF800" s="219">
        <f>IF(N800="snížená",J800,0)</f>
        <v>0</v>
      </c>
      <c r="BG800" s="219">
        <f>IF(N800="zákl. přenesená",J800,0)</f>
        <v>0</v>
      </c>
      <c r="BH800" s="219">
        <f>IF(N800="sníž. přenesená",J800,0)</f>
        <v>0</v>
      </c>
      <c r="BI800" s="219">
        <f>IF(N800="nulová",J800,0)</f>
        <v>0</v>
      </c>
      <c r="BJ800" s="20" t="s">
        <v>121</v>
      </c>
      <c r="BK800" s="219">
        <f>ROUND(I800*H800,2)</f>
        <v>0</v>
      </c>
      <c r="BL800" s="20" t="s">
        <v>293</v>
      </c>
      <c r="BM800" s="218" t="s">
        <v>997</v>
      </c>
    </row>
    <row r="801" s="2" customFormat="1">
      <c r="A801" s="41"/>
      <c r="B801" s="42"/>
      <c r="C801" s="43"/>
      <c r="D801" s="220" t="s">
        <v>123</v>
      </c>
      <c r="E801" s="43"/>
      <c r="F801" s="221" t="s">
        <v>998</v>
      </c>
      <c r="G801" s="43"/>
      <c r="H801" s="43"/>
      <c r="I801" s="222"/>
      <c r="J801" s="43"/>
      <c r="K801" s="43"/>
      <c r="L801" s="47"/>
      <c r="M801" s="223"/>
      <c r="N801" s="224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123</v>
      </c>
      <c r="AU801" s="20" t="s">
        <v>121</v>
      </c>
    </row>
    <row r="802" s="2" customFormat="1">
      <c r="A802" s="41"/>
      <c r="B802" s="42"/>
      <c r="C802" s="43"/>
      <c r="D802" s="225" t="s">
        <v>124</v>
      </c>
      <c r="E802" s="43"/>
      <c r="F802" s="226" t="s">
        <v>999</v>
      </c>
      <c r="G802" s="43"/>
      <c r="H802" s="43"/>
      <c r="I802" s="222"/>
      <c r="J802" s="43"/>
      <c r="K802" s="43"/>
      <c r="L802" s="47"/>
      <c r="M802" s="223"/>
      <c r="N802" s="224"/>
      <c r="O802" s="87"/>
      <c r="P802" s="87"/>
      <c r="Q802" s="87"/>
      <c r="R802" s="87"/>
      <c r="S802" s="87"/>
      <c r="T802" s="88"/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T802" s="20" t="s">
        <v>124</v>
      </c>
      <c r="AU802" s="20" t="s">
        <v>121</v>
      </c>
    </row>
    <row r="803" s="2" customFormat="1" ht="16.5" customHeight="1">
      <c r="A803" s="41"/>
      <c r="B803" s="42"/>
      <c r="C803" s="207" t="s">
        <v>1000</v>
      </c>
      <c r="D803" s="207" t="s">
        <v>115</v>
      </c>
      <c r="E803" s="208" t="s">
        <v>1001</v>
      </c>
      <c r="F803" s="209" t="s">
        <v>1002</v>
      </c>
      <c r="G803" s="210" t="s">
        <v>118</v>
      </c>
      <c r="H803" s="211">
        <v>1</v>
      </c>
      <c r="I803" s="212"/>
      <c r="J803" s="213">
        <f>ROUND(I803*H803,2)</f>
        <v>0</v>
      </c>
      <c r="K803" s="209" t="s">
        <v>119</v>
      </c>
      <c r="L803" s="47"/>
      <c r="M803" s="214" t="s">
        <v>19</v>
      </c>
      <c r="N803" s="215" t="s">
        <v>43</v>
      </c>
      <c r="O803" s="87"/>
      <c r="P803" s="216">
        <f>O803*H803</f>
        <v>0</v>
      </c>
      <c r="Q803" s="216">
        <v>0.00012</v>
      </c>
      <c r="R803" s="216">
        <f>Q803*H803</f>
        <v>0.00012</v>
      </c>
      <c r="S803" s="216">
        <v>0</v>
      </c>
      <c r="T803" s="217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218" t="s">
        <v>293</v>
      </c>
      <c r="AT803" s="218" t="s">
        <v>115</v>
      </c>
      <c r="AU803" s="218" t="s">
        <v>121</v>
      </c>
      <c r="AY803" s="20" t="s">
        <v>112</v>
      </c>
      <c r="BE803" s="219">
        <f>IF(N803="základní",J803,0)</f>
        <v>0</v>
      </c>
      <c r="BF803" s="219">
        <f>IF(N803="snížená",J803,0)</f>
        <v>0</v>
      </c>
      <c r="BG803" s="219">
        <f>IF(N803="zákl. přenesená",J803,0)</f>
        <v>0</v>
      </c>
      <c r="BH803" s="219">
        <f>IF(N803="sníž. přenesená",J803,0)</f>
        <v>0</v>
      </c>
      <c r="BI803" s="219">
        <f>IF(N803="nulová",J803,0)</f>
        <v>0</v>
      </c>
      <c r="BJ803" s="20" t="s">
        <v>121</v>
      </c>
      <c r="BK803" s="219">
        <f>ROUND(I803*H803,2)</f>
        <v>0</v>
      </c>
      <c r="BL803" s="20" t="s">
        <v>293</v>
      </c>
      <c r="BM803" s="218" t="s">
        <v>1003</v>
      </c>
    </row>
    <row r="804" s="2" customFormat="1">
      <c r="A804" s="41"/>
      <c r="B804" s="42"/>
      <c r="C804" s="43"/>
      <c r="D804" s="220" t="s">
        <v>123</v>
      </c>
      <c r="E804" s="43"/>
      <c r="F804" s="221" t="s">
        <v>1004</v>
      </c>
      <c r="G804" s="43"/>
      <c r="H804" s="43"/>
      <c r="I804" s="222"/>
      <c r="J804" s="43"/>
      <c r="K804" s="43"/>
      <c r="L804" s="47"/>
      <c r="M804" s="223"/>
      <c r="N804" s="224"/>
      <c r="O804" s="87"/>
      <c r="P804" s="87"/>
      <c r="Q804" s="87"/>
      <c r="R804" s="87"/>
      <c r="S804" s="87"/>
      <c r="T804" s="88"/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T804" s="20" t="s">
        <v>123</v>
      </c>
      <c r="AU804" s="20" t="s">
        <v>121</v>
      </c>
    </row>
    <row r="805" s="2" customFormat="1">
      <c r="A805" s="41"/>
      <c r="B805" s="42"/>
      <c r="C805" s="43"/>
      <c r="D805" s="225" t="s">
        <v>124</v>
      </c>
      <c r="E805" s="43"/>
      <c r="F805" s="226" t="s">
        <v>1005</v>
      </c>
      <c r="G805" s="43"/>
      <c r="H805" s="43"/>
      <c r="I805" s="222"/>
      <c r="J805" s="43"/>
      <c r="K805" s="43"/>
      <c r="L805" s="47"/>
      <c r="M805" s="223"/>
      <c r="N805" s="224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20" t="s">
        <v>124</v>
      </c>
      <c r="AU805" s="20" t="s">
        <v>121</v>
      </c>
    </row>
    <row r="806" s="2" customFormat="1" ht="16.5" customHeight="1">
      <c r="A806" s="41"/>
      <c r="B806" s="42"/>
      <c r="C806" s="207" t="s">
        <v>1006</v>
      </c>
      <c r="D806" s="207" t="s">
        <v>115</v>
      </c>
      <c r="E806" s="208" t="s">
        <v>1007</v>
      </c>
      <c r="F806" s="209" t="s">
        <v>1008</v>
      </c>
      <c r="G806" s="210" t="s">
        <v>178</v>
      </c>
      <c r="H806" s="211">
        <v>46.439999999999998</v>
      </c>
      <c r="I806" s="212"/>
      <c r="J806" s="213">
        <f>ROUND(I806*H806,2)</f>
        <v>0</v>
      </c>
      <c r="K806" s="209" t="s">
        <v>119</v>
      </c>
      <c r="L806" s="47"/>
      <c r="M806" s="214" t="s">
        <v>19</v>
      </c>
      <c r="N806" s="215" t="s">
        <v>43</v>
      </c>
      <c r="O806" s="87"/>
      <c r="P806" s="216">
        <f>O806*H806</f>
        <v>0</v>
      </c>
      <c r="Q806" s="216">
        <v>0.00025000000000000001</v>
      </c>
      <c r="R806" s="216">
        <f>Q806*H806</f>
        <v>0.011610000000000001</v>
      </c>
      <c r="S806" s="216">
        <v>0</v>
      </c>
      <c r="T806" s="217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18" t="s">
        <v>293</v>
      </c>
      <c r="AT806" s="218" t="s">
        <v>115</v>
      </c>
      <c r="AU806" s="218" t="s">
        <v>121</v>
      </c>
      <c r="AY806" s="20" t="s">
        <v>112</v>
      </c>
      <c r="BE806" s="219">
        <f>IF(N806="základní",J806,0)</f>
        <v>0</v>
      </c>
      <c r="BF806" s="219">
        <f>IF(N806="snížená",J806,0)</f>
        <v>0</v>
      </c>
      <c r="BG806" s="219">
        <f>IF(N806="zákl. přenesená",J806,0)</f>
        <v>0</v>
      </c>
      <c r="BH806" s="219">
        <f>IF(N806="sníž. přenesená",J806,0)</f>
        <v>0</v>
      </c>
      <c r="BI806" s="219">
        <f>IF(N806="nulová",J806,0)</f>
        <v>0</v>
      </c>
      <c r="BJ806" s="20" t="s">
        <v>121</v>
      </c>
      <c r="BK806" s="219">
        <f>ROUND(I806*H806,2)</f>
        <v>0</v>
      </c>
      <c r="BL806" s="20" t="s">
        <v>293</v>
      </c>
      <c r="BM806" s="218" t="s">
        <v>1009</v>
      </c>
    </row>
    <row r="807" s="2" customFormat="1">
      <c r="A807" s="41"/>
      <c r="B807" s="42"/>
      <c r="C807" s="43"/>
      <c r="D807" s="220" t="s">
        <v>123</v>
      </c>
      <c r="E807" s="43"/>
      <c r="F807" s="221" t="s">
        <v>1010</v>
      </c>
      <c r="G807" s="43"/>
      <c r="H807" s="43"/>
      <c r="I807" s="222"/>
      <c r="J807" s="43"/>
      <c r="K807" s="43"/>
      <c r="L807" s="47"/>
      <c r="M807" s="223"/>
      <c r="N807" s="224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T807" s="20" t="s">
        <v>123</v>
      </c>
      <c r="AU807" s="20" t="s">
        <v>121</v>
      </c>
    </row>
    <row r="808" s="2" customFormat="1">
      <c r="A808" s="41"/>
      <c r="B808" s="42"/>
      <c r="C808" s="43"/>
      <c r="D808" s="225" t="s">
        <v>124</v>
      </c>
      <c r="E808" s="43"/>
      <c r="F808" s="226" t="s">
        <v>1011</v>
      </c>
      <c r="G808" s="43"/>
      <c r="H808" s="43"/>
      <c r="I808" s="222"/>
      <c r="J808" s="43"/>
      <c r="K808" s="43"/>
      <c r="L808" s="47"/>
      <c r="M808" s="223"/>
      <c r="N808" s="224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124</v>
      </c>
      <c r="AU808" s="20" t="s">
        <v>121</v>
      </c>
    </row>
    <row r="809" s="13" customFormat="1">
      <c r="A809" s="13"/>
      <c r="B809" s="231"/>
      <c r="C809" s="232"/>
      <c r="D809" s="220" t="s">
        <v>182</v>
      </c>
      <c r="E809" s="233" t="s">
        <v>19</v>
      </c>
      <c r="F809" s="234" t="s">
        <v>1012</v>
      </c>
      <c r="G809" s="232"/>
      <c r="H809" s="233" t="s">
        <v>19</v>
      </c>
      <c r="I809" s="235"/>
      <c r="J809" s="232"/>
      <c r="K809" s="232"/>
      <c r="L809" s="236"/>
      <c r="M809" s="237"/>
      <c r="N809" s="238"/>
      <c r="O809" s="238"/>
      <c r="P809" s="238"/>
      <c r="Q809" s="238"/>
      <c r="R809" s="238"/>
      <c r="S809" s="238"/>
      <c r="T809" s="239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0" t="s">
        <v>182</v>
      </c>
      <c r="AU809" s="240" t="s">
        <v>121</v>
      </c>
      <c r="AV809" s="13" t="s">
        <v>79</v>
      </c>
      <c r="AW809" s="13" t="s">
        <v>32</v>
      </c>
      <c r="AX809" s="13" t="s">
        <v>71</v>
      </c>
      <c r="AY809" s="240" t="s">
        <v>112</v>
      </c>
    </row>
    <row r="810" s="14" customFormat="1">
      <c r="A810" s="14"/>
      <c r="B810" s="241"/>
      <c r="C810" s="242"/>
      <c r="D810" s="220" t="s">
        <v>182</v>
      </c>
      <c r="E810" s="243" t="s">
        <v>19</v>
      </c>
      <c r="F810" s="244" t="s">
        <v>717</v>
      </c>
      <c r="G810" s="242"/>
      <c r="H810" s="245">
        <v>46.439999999999998</v>
      </c>
      <c r="I810" s="246"/>
      <c r="J810" s="242"/>
      <c r="K810" s="242"/>
      <c r="L810" s="247"/>
      <c r="M810" s="248"/>
      <c r="N810" s="249"/>
      <c r="O810" s="249"/>
      <c r="P810" s="249"/>
      <c r="Q810" s="249"/>
      <c r="R810" s="249"/>
      <c r="S810" s="249"/>
      <c r="T810" s="25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1" t="s">
        <v>182</v>
      </c>
      <c r="AU810" s="251" t="s">
        <v>121</v>
      </c>
      <c r="AV810" s="14" t="s">
        <v>121</v>
      </c>
      <c r="AW810" s="14" t="s">
        <v>32</v>
      </c>
      <c r="AX810" s="14" t="s">
        <v>79</v>
      </c>
      <c r="AY810" s="251" t="s">
        <v>112</v>
      </c>
    </row>
    <row r="811" s="12" customFormat="1" ht="22.8" customHeight="1">
      <c r="A811" s="12"/>
      <c r="B811" s="191"/>
      <c r="C811" s="192"/>
      <c r="D811" s="193" t="s">
        <v>70</v>
      </c>
      <c r="E811" s="205" t="s">
        <v>1013</v>
      </c>
      <c r="F811" s="205" t="s">
        <v>1014</v>
      </c>
      <c r="G811" s="192"/>
      <c r="H811" s="192"/>
      <c r="I811" s="195"/>
      <c r="J811" s="206">
        <f>BK811</f>
        <v>0</v>
      </c>
      <c r="K811" s="192"/>
      <c r="L811" s="197"/>
      <c r="M811" s="198"/>
      <c r="N811" s="199"/>
      <c r="O811" s="199"/>
      <c r="P811" s="200">
        <f>SUM(P812:P853)</f>
        <v>0</v>
      </c>
      <c r="Q811" s="199"/>
      <c r="R811" s="200">
        <f>SUM(R812:R853)</f>
        <v>0.033269849999999997</v>
      </c>
      <c r="S811" s="199"/>
      <c r="T811" s="201">
        <f>SUM(T812:T853)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02" t="s">
        <v>121</v>
      </c>
      <c r="AT811" s="203" t="s">
        <v>70</v>
      </c>
      <c r="AU811" s="203" t="s">
        <v>79</v>
      </c>
      <c r="AY811" s="202" t="s">
        <v>112</v>
      </c>
      <c r="BK811" s="204">
        <f>SUM(BK812:BK853)</f>
        <v>0</v>
      </c>
    </row>
    <row r="812" s="2" customFormat="1" ht="16.5" customHeight="1">
      <c r="A812" s="41"/>
      <c r="B812" s="42"/>
      <c r="C812" s="207" t="s">
        <v>1015</v>
      </c>
      <c r="D812" s="207" t="s">
        <v>115</v>
      </c>
      <c r="E812" s="208" t="s">
        <v>1016</v>
      </c>
      <c r="F812" s="209" t="s">
        <v>1017</v>
      </c>
      <c r="G812" s="210" t="s">
        <v>178</v>
      </c>
      <c r="H812" s="211">
        <v>65.234999999999999</v>
      </c>
      <c r="I812" s="212"/>
      <c r="J812" s="213">
        <f>ROUND(I812*H812,2)</f>
        <v>0</v>
      </c>
      <c r="K812" s="209" t="s">
        <v>119</v>
      </c>
      <c r="L812" s="47"/>
      <c r="M812" s="214" t="s">
        <v>19</v>
      </c>
      <c r="N812" s="215" t="s">
        <v>43</v>
      </c>
      <c r="O812" s="87"/>
      <c r="P812" s="216">
        <f>O812*H812</f>
        <v>0</v>
      </c>
      <c r="Q812" s="216">
        <v>0.00021000000000000001</v>
      </c>
      <c r="R812" s="216">
        <f>Q812*H812</f>
        <v>0.013699350000000001</v>
      </c>
      <c r="S812" s="216">
        <v>0</v>
      </c>
      <c r="T812" s="217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8" t="s">
        <v>293</v>
      </c>
      <c r="AT812" s="218" t="s">
        <v>115</v>
      </c>
      <c r="AU812" s="218" t="s">
        <v>121</v>
      </c>
      <c r="AY812" s="20" t="s">
        <v>112</v>
      </c>
      <c r="BE812" s="219">
        <f>IF(N812="základní",J812,0)</f>
        <v>0</v>
      </c>
      <c r="BF812" s="219">
        <f>IF(N812="snížená",J812,0)</f>
        <v>0</v>
      </c>
      <c r="BG812" s="219">
        <f>IF(N812="zákl. přenesená",J812,0)</f>
        <v>0</v>
      </c>
      <c r="BH812" s="219">
        <f>IF(N812="sníž. přenesená",J812,0)</f>
        <v>0</v>
      </c>
      <c r="BI812" s="219">
        <f>IF(N812="nulová",J812,0)</f>
        <v>0</v>
      </c>
      <c r="BJ812" s="20" t="s">
        <v>121</v>
      </c>
      <c r="BK812" s="219">
        <f>ROUND(I812*H812,2)</f>
        <v>0</v>
      </c>
      <c r="BL812" s="20" t="s">
        <v>293</v>
      </c>
      <c r="BM812" s="218" t="s">
        <v>1018</v>
      </c>
    </row>
    <row r="813" s="2" customFormat="1">
      <c r="A813" s="41"/>
      <c r="B813" s="42"/>
      <c r="C813" s="43"/>
      <c r="D813" s="220" t="s">
        <v>123</v>
      </c>
      <c r="E813" s="43"/>
      <c r="F813" s="221" t="s">
        <v>1019</v>
      </c>
      <c r="G813" s="43"/>
      <c r="H813" s="43"/>
      <c r="I813" s="222"/>
      <c r="J813" s="43"/>
      <c r="K813" s="43"/>
      <c r="L813" s="47"/>
      <c r="M813" s="223"/>
      <c r="N813" s="224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20" t="s">
        <v>123</v>
      </c>
      <c r="AU813" s="20" t="s">
        <v>121</v>
      </c>
    </row>
    <row r="814" s="2" customFormat="1">
      <c r="A814" s="41"/>
      <c r="B814" s="42"/>
      <c r="C814" s="43"/>
      <c r="D814" s="225" t="s">
        <v>124</v>
      </c>
      <c r="E814" s="43"/>
      <c r="F814" s="226" t="s">
        <v>1020</v>
      </c>
      <c r="G814" s="43"/>
      <c r="H814" s="43"/>
      <c r="I814" s="222"/>
      <c r="J814" s="43"/>
      <c r="K814" s="43"/>
      <c r="L814" s="47"/>
      <c r="M814" s="223"/>
      <c r="N814" s="224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124</v>
      </c>
      <c r="AU814" s="20" t="s">
        <v>121</v>
      </c>
    </row>
    <row r="815" s="13" customFormat="1">
      <c r="A815" s="13"/>
      <c r="B815" s="231"/>
      <c r="C815" s="232"/>
      <c r="D815" s="220" t="s">
        <v>182</v>
      </c>
      <c r="E815" s="233" t="s">
        <v>19</v>
      </c>
      <c r="F815" s="234" t="s">
        <v>267</v>
      </c>
      <c r="G815" s="232"/>
      <c r="H815" s="233" t="s">
        <v>19</v>
      </c>
      <c r="I815" s="235"/>
      <c r="J815" s="232"/>
      <c r="K815" s="232"/>
      <c r="L815" s="236"/>
      <c r="M815" s="237"/>
      <c r="N815" s="238"/>
      <c r="O815" s="238"/>
      <c r="P815" s="238"/>
      <c r="Q815" s="238"/>
      <c r="R815" s="238"/>
      <c r="S815" s="238"/>
      <c r="T815" s="239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0" t="s">
        <v>182</v>
      </c>
      <c r="AU815" s="240" t="s">
        <v>121</v>
      </c>
      <c r="AV815" s="13" t="s">
        <v>79</v>
      </c>
      <c r="AW815" s="13" t="s">
        <v>32</v>
      </c>
      <c r="AX815" s="13" t="s">
        <v>71</v>
      </c>
      <c r="AY815" s="240" t="s">
        <v>112</v>
      </c>
    </row>
    <row r="816" s="14" customFormat="1">
      <c r="A816" s="14"/>
      <c r="B816" s="241"/>
      <c r="C816" s="242"/>
      <c r="D816" s="220" t="s">
        <v>182</v>
      </c>
      <c r="E816" s="243" t="s">
        <v>19</v>
      </c>
      <c r="F816" s="244" t="s">
        <v>1021</v>
      </c>
      <c r="G816" s="242"/>
      <c r="H816" s="245">
        <v>19.855</v>
      </c>
      <c r="I816" s="246"/>
      <c r="J816" s="242"/>
      <c r="K816" s="242"/>
      <c r="L816" s="247"/>
      <c r="M816" s="248"/>
      <c r="N816" s="249"/>
      <c r="O816" s="249"/>
      <c r="P816" s="249"/>
      <c r="Q816" s="249"/>
      <c r="R816" s="249"/>
      <c r="S816" s="249"/>
      <c r="T816" s="25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1" t="s">
        <v>182</v>
      </c>
      <c r="AU816" s="251" t="s">
        <v>121</v>
      </c>
      <c r="AV816" s="14" t="s">
        <v>121</v>
      </c>
      <c r="AW816" s="14" t="s">
        <v>32</v>
      </c>
      <c r="AX816" s="14" t="s">
        <v>71</v>
      </c>
      <c r="AY816" s="251" t="s">
        <v>112</v>
      </c>
    </row>
    <row r="817" s="13" customFormat="1">
      <c r="A817" s="13"/>
      <c r="B817" s="231"/>
      <c r="C817" s="232"/>
      <c r="D817" s="220" t="s">
        <v>182</v>
      </c>
      <c r="E817" s="233" t="s">
        <v>19</v>
      </c>
      <c r="F817" s="234" t="s">
        <v>269</v>
      </c>
      <c r="G817" s="232"/>
      <c r="H817" s="233" t="s">
        <v>19</v>
      </c>
      <c r="I817" s="235"/>
      <c r="J817" s="232"/>
      <c r="K817" s="232"/>
      <c r="L817" s="236"/>
      <c r="M817" s="237"/>
      <c r="N817" s="238"/>
      <c r="O817" s="238"/>
      <c r="P817" s="238"/>
      <c r="Q817" s="238"/>
      <c r="R817" s="238"/>
      <c r="S817" s="238"/>
      <c r="T817" s="239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0" t="s">
        <v>182</v>
      </c>
      <c r="AU817" s="240" t="s">
        <v>121</v>
      </c>
      <c r="AV817" s="13" t="s">
        <v>79</v>
      </c>
      <c r="AW817" s="13" t="s">
        <v>32</v>
      </c>
      <c r="AX817" s="13" t="s">
        <v>71</v>
      </c>
      <c r="AY817" s="240" t="s">
        <v>112</v>
      </c>
    </row>
    <row r="818" s="14" customFormat="1">
      <c r="A818" s="14"/>
      <c r="B818" s="241"/>
      <c r="C818" s="242"/>
      <c r="D818" s="220" t="s">
        <v>182</v>
      </c>
      <c r="E818" s="243" t="s">
        <v>19</v>
      </c>
      <c r="F818" s="244" t="s">
        <v>281</v>
      </c>
      <c r="G818" s="242"/>
      <c r="H818" s="245">
        <v>13.41</v>
      </c>
      <c r="I818" s="246"/>
      <c r="J818" s="242"/>
      <c r="K818" s="242"/>
      <c r="L818" s="247"/>
      <c r="M818" s="248"/>
      <c r="N818" s="249"/>
      <c r="O818" s="249"/>
      <c r="P818" s="249"/>
      <c r="Q818" s="249"/>
      <c r="R818" s="249"/>
      <c r="S818" s="249"/>
      <c r="T818" s="250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1" t="s">
        <v>182</v>
      </c>
      <c r="AU818" s="251" t="s">
        <v>121</v>
      </c>
      <c r="AV818" s="14" t="s">
        <v>121</v>
      </c>
      <c r="AW818" s="14" t="s">
        <v>32</v>
      </c>
      <c r="AX818" s="14" t="s">
        <v>71</v>
      </c>
      <c r="AY818" s="251" t="s">
        <v>112</v>
      </c>
    </row>
    <row r="819" s="16" customFormat="1">
      <c r="A819" s="16"/>
      <c r="B819" s="273"/>
      <c r="C819" s="274"/>
      <c r="D819" s="220" t="s">
        <v>182</v>
      </c>
      <c r="E819" s="275" t="s">
        <v>19</v>
      </c>
      <c r="F819" s="276" t="s">
        <v>271</v>
      </c>
      <c r="G819" s="274"/>
      <c r="H819" s="277">
        <v>33.265000000000001</v>
      </c>
      <c r="I819" s="278"/>
      <c r="J819" s="274"/>
      <c r="K819" s="274"/>
      <c r="L819" s="279"/>
      <c r="M819" s="280"/>
      <c r="N819" s="281"/>
      <c r="O819" s="281"/>
      <c r="P819" s="281"/>
      <c r="Q819" s="281"/>
      <c r="R819" s="281"/>
      <c r="S819" s="281"/>
      <c r="T819" s="282"/>
      <c r="U819" s="16"/>
      <c r="V819" s="16"/>
      <c r="W819" s="16"/>
      <c r="X819" s="16"/>
      <c r="Y819" s="16"/>
      <c r="Z819" s="16"/>
      <c r="AA819" s="16"/>
      <c r="AB819" s="16"/>
      <c r="AC819" s="16"/>
      <c r="AD819" s="16"/>
      <c r="AE819" s="16"/>
      <c r="AT819" s="283" t="s">
        <v>182</v>
      </c>
      <c r="AU819" s="283" t="s">
        <v>121</v>
      </c>
      <c r="AV819" s="16" t="s">
        <v>134</v>
      </c>
      <c r="AW819" s="16" t="s">
        <v>32</v>
      </c>
      <c r="AX819" s="16" t="s">
        <v>71</v>
      </c>
      <c r="AY819" s="283" t="s">
        <v>112</v>
      </c>
    </row>
    <row r="820" s="13" customFormat="1">
      <c r="A820" s="13"/>
      <c r="B820" s="231"/>
      <c r="C820" s="232"/>
      <c r="D820" s="220" t="s">
        <v>182</v>
      </c>
      <c r="E820" s="233" t="s">
        <v>19</v>
      </c>
      <c r="F820" s="234" t="s">
        <v>282</v>
      </c>
      <c r="G820" s="232"/>
      <c r="H820" s="233" t="s">
        <v>19</v>
      </c>
      <c r="I820" s="235"/>
      <c r="J820" s="232"/>
      <c r="K820" s="232"/>
      <c r="L820" s="236"/>
      <c r="M820" s="237"/>
      <c r="N820" s="238"/>
      <c r="O820" s="238"/>
      <c r="P820" s="238"/>
      <c r="Q820" s="238"/>
      <c r="R820" s="238"/>
      <c r="S820" s="238"/>
      <c r="T820" s="239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0" t="s">
        <v>182</v>
      </c>
      <c r="AU820" s="240" t="s">
        <v>121</v>
      </c>
      <c r="AV820" s="13" t="s">
        <v>79</v>
      </c>
      <c r="AW820" s="13" t="s">
        <v>32</v>
      </c>
      <c r="AX820" s="13" t="s">
        <v>71</v>
      </c>
      <c r="AY820" s="240" t="s">
        <v>112</v>
      </c>
    </row>
    <row r="821" s="14" customFormat="1">
      <c r="A821" s="14"/>
      <c r="B821" s="241"/>
      <c r="C821" s="242"/>
      <c r="D821" s="220" t="s">
        <v>182</v>
      </c>
      <c r="E821" s="243" t="s">
        <v>19</v>
      </c>
      <c r="F821" s="244" t="s">
        <v>494</v>
      </c>
      <c r="G821" s="242"/>
      <c r="H821" s="245">
        <v>23.629999999999999</v>
      </c>
      <c r="I821" s="246"/>
      <c r="J821" s="242"/>
      <c r="K821" s="242"/>
      <c r="L821" s="247"/>
      <c r="M821" s="248"/>
      <c r="N821" s="249"/>
      <c r="O821" s="249"/>
      <c r="P821" s="249"/>
      <c r="Q821" s="249"/>
      <c r="R821" s="249"/>
      <c r="S821" s="249"/>
      <c r="T821" s="250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1" t="s">
        <v>182</v>
      </c>
      <c r="AU821" s="251" t="s">
        <v>121</v>
      </c>
      <c r="AV821" s="14" t="s">
        <v>121</v>
      </c>
      <c r="AW821" s="14" t="s">
        <v>32</v>
      </c>
      <c r="AX821" s="14" t="s">
        <v>71</v>
      </c>
      <c r="AY821" s="251" t="s">
        <v>112</v>
      </c>
    </row>
    <row r="822" s="13" customFormat="1">
      <c r="A822" s="13"/>
      <c r="B822" s="231"/>
      <c r="C822" s="232"/>
      <c r="D822" s="220" t="s">
        <v>182</v>
      </c>
      <c r="E822" s="233" t="s">
        <v>19</v>
      </c>
      <c r="F822" s="234" t="s">
        <v>274</v>
      </c>
      <c r="G822" s="232"/>
      <c r="H822" s="233" t="s">
        <v>19</v>
      </c>
      <c r="I822" s="235"/>
      <c r="J822" s="232"/>
      <c r="K822" s="232"/>
      <c r="L822" s="236"/>
      <c r="M822" s="237"/>
      <c r="N822" s="238"/>
      <c r="O822" s="238"/>
      <c r="P822" s="238"/>
      <c r="Q822" s="238"/>
      <c r="R822" s="238"/>
      <c r="S822" s="238"/>
      <c r="T822" s="239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0" t="s">
        <v>182</v>
      </c>
      <c r="AU822" s="240" t="s">
        <v>121</v>
      </c>
      <c r="AV822" s="13" t="s">
        <v>79</v>
      </c>
      <c r="AW822" s="13" t="s">
        <v>32</v>
      </c>
      <c r="AX822" s="13" t="s">
        <v>71</v>
      </c>
      <c r="AY822" s="240" t="s">
        <v>112</v>
      </c>
    </row>
    <row r="823" s="14" customFormat="1">
      <c r="A823" s="14"/>
      <c r="B823" s="241"/>
      <c r="C823" s="242"/>
      <c r="D823" s="220" t="s">
        <v>182</v>
      </c>
      <c r="E823" s="243" t="s">
        <v>19</v>
      </c>
      <c r="F823" s="244" t="s">
        <v>284</v>
      </c>
      <c r="G823" s="242"/>
      <c r="H823" s="245">
        <v>8.3399999999999999</v>
      </c>
      <c r="I823" s="246"/>
      <c r="J823" s="242"/>
      <c r="K823" s="242"/>
      <c r="L823" s="247"/>
      <c r="M823" s="248"/>
      <c r="N823" s="249"/>
      <c r="O823" s="249"/>
      <c r="P823" s="249"/>
      <c r="Q823" s="249"/>
      <c r="R823" s="249"/>
      <c r="S823" s="249"/>
      <c r="T823" s="25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1" t="s">
        <v>182</v>
      </c>
      <c r="AU823" s="251" t="s">
        <v>121</v>
      </c>
      <c r="AV823" s="14" t="s">
        <v>121</v>
      </c>
      <c r="AW823" s="14" t="s">
        <v>32</v>
      </c>
      <c r="AX823" s="14" t="s">
        <v>71</v>
      </c>
      <c r="AY823" s="251" t="s">
        <v>112</v>
      </c>
    </row>
    <row r="824" s="16" customFormat="1">
      <c r="A824" s="16"/>
      <c r="B824" s="273"/>
      <c r="C824" s="274"/>
      <c r="D824" s="220" t="s">
        <v>182</v>
      </c>
      <c r="E824" s="275" t="s">
        <v>19</v>
      </c>
      <c r="F824" s="276" t="s">
        <v>271</v>
      </c>
      <c r="G824" s="274"/>
      <c r="H824" s="277">
        <v>31.969999999999999</v>
      </c>
      <c r="I824" s="278"/>
      <c r="J824" s="274"/>
      <c r="K824" s="274"/>
      <c r="L824" s="279"/>
      <c r="M824" s="280"/>
      <c r="N824" s="281"/>
      <c r="O824" s="281"/>
      <c r="P824" s="281"/>
      <c r="Q824" s="281"/>
      <c r="R824" s="281"/>
      <c r="S824" s="281"/>
      <c r="T824" s="282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T824" s="283" t="s">
        <v>182</v>
      </c>
      <c r="AU824" s="283" t="s">
        <v>121</v>
      </c>
      <c r="AV824" s="16" t="s">
        <v>134</v>
      </c>
      <c r="AW824" s="16" t="s">
        <v>32</v>
      </c>
      <c r="AX824" s="16" t="s">
        <v>71</v>
      </c>
      <c r="AY824" s="283" t="s">
        <v>112</v>
      </c>
    </row>
    <row r="825" s="15" customFormat="1">
      <c r="A825" s="15"/>
      <c r="B825" s="252"/>
      <c r="C825" s="253"/>
      <c r="D825" s="220" t="s">
        <v>182</v>
      </c>
      <c r="E825" s="254" t="s">
        <v>19</v>
      </c>
      <c r="F825" s="255" t="s">
        <v>187</v>
      </c>
      <c r="G825" s="253"/>
      <c r="H825" s="256">
        <v>65.234999999999999</v>
      </c>
      <c r="I825" s="257"/>
      <c r="J825" s="253"/>
      <c r="K825" s="253"/>
      <c r="L825" s="258"/>
      <c r="M825" s="259"/>
      <c r="N825" s="260"/>
      <c r="O825" s="260"/>
      <c r="P825" s="260"/>
      <c r="Q825" s="260"/>
      <c r="R825" s="260"/>
      <c r="S825" s="260"/>
      <c r="T825" s="261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2" t="s">
        <v>182</v>
      </c>
      <c r="AU825" s="262" t="s">
        <v>121</v>
      </c>
      <c r="AV825" s="15" t="s">
        <v>120</v>
      </c>
      <c r="AW825" s="15" t="s">
        <v>32</v>
      </c>
      <c r="AX825" s="15" t="s">
        <v>79</v>
      </c>
      <c r="AY825" s="262" t="s">
        <v>112</v>
      </c>
    </row>
    <row r="826" s="2" customFormat="1" ht="21.75" customHeight="1">
      <c r="A826" s="41"/>
      <c r="B826" s="42"/>
      <c r="C826" s="207" t="s">
        <v>1022</v>
      </c>
      <c r="D826" s="207" t="s">
        <v>115</v>
      </c>
      <c r="E826" s="208" t="s">
        <v>1023</v>
      </c>
      <c r="F826" s="209" t="s">
        <v>1024</v>
      </c>
      <c r="G826" s="210" t="s">
        <v>178</v>
      </c>
      <c r="H826" s="211">
        <v>65.234999999999999</v>
      </c>
      <c r="I826" s="212"/>
      <c r="J826" s="213">
        <f>ROUND(I826*H826,2)</f>
        <v>0</v>
      </c>
      <c r="K826" s="209" t="s">
        <v>119</v>
      </c>
      <c r="L826" s="47"/>
      <c r="M826" s="214" t="s">
        <v>19</v>
      </c>
      <c r="N826" s="215" t="s">
        <v>43</v>
      </c>
      <c r="O826" s="87"/>
      <c r="P826" s="216">
        <f>O826*H826</f>
        <v>0</v>
      </c>
      <c r="Q826" s="216">
        <v>0.00029999999999999997</v>
      </c>
      <c r="R826" s="216">
        <f>Q826*H826</f>
        <v>0.019570499999999998</v>
      </c>
      <c r="S826" s="216">
        <v>0</v>
      </c>
      <c r="T826" s="217">
        <f>S826*H826</f>
        <v>0</v>
      </c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R826" s="218" t="s">
        <v>293</v>
      </c>
      <c r="AT826" s="218" t="s">
        <v>115</v>
      </c>
      <c r="AU826" s="218" t="s">
        <v>121</v>
      </c>
      <c r="AY826" s="20" t="s">
        <v>112</v>
      </c>
      <c r="BE826" s="219">
        <f>IF(N826="základní",J826,0)</f>
        <v>0</v>
      </c>
      <c r="BF826" s="219">
        <f>IF(N826="snížená",J826,0)</f>
        <v>0</v>
      </c>
      <c r="BG826" s="219">
        <f>IF(N826="zákl. přenesená",J826,0)</f>
        <v>0</v>
      </c>
      <c r="BH826" s="219">
        <f>IF(N826="sníž. přenesená",J826,0)</f>
        <v>0</v>
      </c>
      <c r="BI826" s="219">
        <f>IF(N826="nulová",J826,0)</f>
        <v>0</v>
      </c>
      <c r="BJ826" s="20" t="s">
        <v>121</v>
      </c>
      <c r="BK826" s="219">
        <f>ROUND(I826*H826,2)</f>
        <v>0</v>
      </c>
      <c r="BL826" s="20" t="s">
        <v>293</v>
      </c>
      <c r="BM826" s="218" t="s">
        <v>1025</v>
      </c>
    </row>
    <row r="827" s="2" customFormat="1">
      <c r="A827" s="41"/>
      <c r="B827" s="42"/>
      <c r="C827" s="43"/>
      <c r="D827" s="220" t="s">
        <v>123</v>
      </c>
      <c r="E827" s="43"/>
      <c r="F827" s="221" t="s">
        <v>1026</v>
      </c>
      <c r="G827" s="43"/>
      <c r="H827" s="43"/>
      <c r="I827" s="222"/>
      <c r="J827" s="43"/>
      <c r="K827" s="43"/>
      <c r="L827" s="47"/>
      <c r="M827" s="223"/>
      <c r="N827" s="224"/>
      <c r="O827" s="87"/>
      <c r="P827" s="87"/>
      <c r="Q827" s="87"/>
      <c r="R827" s="87"/>
      <c r="S827" s="87"/>
      <c r="T827" s="88"/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T827" s="20" t="s">
        <v>123</v>
      </c>
      <c r="AU827" s="20" t="s">
        <v>121</v>
      </c>
    </row>
    <row r="828" s="2" customFormat="1">
      <c r="A828" s="41"/>
      <c r="B828" s="42"/>
      <c r="C828" s="43"/>
      <c r="D828" s="225" t="s">
        <v>124</v>
      </c>
      <c r="E828" s="43"/>
      <c r="F828" s="226" t="s">
        <v>1027</v>
      </c>
      <c r="G828" s="43"/>
      <c r="H828" s="43"/>
      <c r="I828" s="222"/>
      <c r="J828" s="43"/>
      <c r="K828" s="43"/>
      <c r="L828" s="47"/>
      <c r="M828" s="223"/>
      <c r="N828" s="224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124</v>
      </c>
      <c r="AU828" s="20" t="s">
        <v>121</v>
      </c>
    </row>
    <row r="829" s="13" customFormat="1">
      <c r="A829" s="13"/>
      <c r="B829" s="231"/>
      <c r="C829" s="232"/>
      <c r="D829" s="220" t="s">
        <v>182</v>
      </c>
      <c r="E829" s="233" t="s">
        <v>19</v>
      </c>
      <c r="F829" s="234" t="s">
        <v>267</v>
      </c>
      <c r="G829" s="232"/>
      <c r="H829" s="233" t="s">
        <v>19</v>
      </c>
      <c r="I829" s="235"/>
      <c r="J829" s="232"/>
      <c r="K829" s="232"/>
      <c r="L829" s="236"/>
      <c r="M829" s="237"/>
      <c r="N829" s="238"/>
      <c r="O829" s="238"/>
      <c r="P829" s="238"/>
      <c r="Q829" s="238"/>
      <c r="R829" s="238"/>
      <c r="S829" s="238"/>
      <c r="T829" s="239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0" t="s">
        <v>182</v>
      </c>
      <c r="AU829" s="240" t="s">
        <v>121</v>
      </c>
      <c r="AV829" s="13" t="s">
        <v>79</v>
      </c>
      <c r="AW829" s="13" t="s">
        <v>32</v>
      </c>
      <c r="AX829" s="13" t="s">
        <v>71</v>
      </c>
      <c r="AY829" s="240" t="s">
        <v>112</v>
      </c>
    </row>
    <row r="830" s="14" customFormat="1">
      <c r="A830" s="14"/>
      <c r="B830" s="241"/>
      <c r="C830" s="242"/>
      <c r="D830" s="220" t="s">
        <v>182</v>
      </c>
      <c r="E830" s="243" t="s">
        <v>19</v>
      </c>
      <c r="F830" s="244" t="s">
        <v>1021</v>
      </c>
      <c r="G830" s="242"/>
      <c r="H830" s="245">
        <v>19.855</v>
      </c>
      <c r="I830" s="246"/>
      <c r="J830" s="242"/>
      <c r="K830" s="242"/>
      <c r="L830" s="247"/>
      <c r="M830" s="248"/>
      <c r="N830" s="249"/>
      <c r="O830" s="249"/>
      <c r="P830" s="249"/>
      <c r="Q830" s="249"/>
      <c r="R830" s="249"/>
      <c r="S830" s="249"/>
      <c r="T830" s="250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1" t="s">
        <v>182</v>
      </c>
      <c r="AU830" s="251" t="s">
        <v>121</v>
      </c>
      <c r="AV830" s="14" t="s">
        <v>121</v>
      </c>
      <c r="AW830" s="14" t="s">
        <v>32</v>
      </c>
      <c r="AX830" s="14" t="s">
        <v>71</v>
      </c>
      <c r="AY830" s="251" t="s">
        <v>112</v>
      </c>
    </row>
    <row r="831" s="13" customFormat="1">
      <c r="A831" s="13"/>
      <c r="B831" s="231"/>
      <c r="C831" s="232"/>
      <c r="D831" s="220" t="s">
        <v>182</v>
      </c>
      <c r="E831" s="233" t="s">
        <v>19</v>
      </c>
      <c r="F831" s="234" t="s">
        <v>269</v>
      </c>
      <c r="G831" s="232"/>
      <c r="H831" s="233" t="s">
        <v>19</v>
      </c>
      <c r="I831" s="235"/>
      <c r="J831" s="232"/>
      <c r="K831" s="232"/>
      <c r="L831" s="236"/>
      <c r="M831" s="237"/>
      <c r="N831" s="238"/>
      <c r="O831" s="238"/>
      <c r="P831" s="238"/>
      <c r="Q831" s="238"/>
      <c r="R831" s="238"/>
      <c r="S831" s="238"/>
      <c r="T831" s="23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0" t="s">
        <v>182</v>
      </c>
      <c r="AU831" s="240" t="s">
        <v>121</v>
      </c>
      <c r="AV831" s="13" t="s">
        <v>79</v>
      </c>
      <c r="AW831" s="13" t="s">
        <v>32</v>
      </c>
      <c r="AX831" s="13" t="s">
        <v>71</v>
      </c>
      <c r="AY831" s="240" t="s">
        <v>112</v>
      </c>
    </row>
    <row r="832" s="14" customFormat="1">
      <c r="A832" s="14"/>
      <c r="B832" s="241"/>
      <c r="C832" s="242"/>
      <c r="D832" s="220" t="s">
        <v>182</v>
      </c>
      <c r="E832" s="243" t="s">
        <v>19</v>
      </c>
      <c r="F832" s="244" t="s">
        <v>281</v>
      </c>
      <c r="G832" s="242"/>
      <c r="H832" s="245">
        <v>13.41</v>
      </c>
      <c r="I832" s="246"/>
      <c r="J832" s="242"/>
      <c r="K832" s="242"/>
      <c r="L832" s="247"/>
      <c r="M832" s="248"/>
      <c r="N832" s="249"/>
      <c r="O832" s="249"/>
      <c r="P832" s="249"/>
      <c r="Q832" s="249"/>
      <c r="R832" s="249"/>
      <c r="S832" s="249"/>
      <c r="T832" s="25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1" t="s">
        <v>182</v>
      </c>
      <c r="AU832" s="251" t="s">
        <v>121</v>
      </c>
      <c r="AV832" s="14" t="s">
        <v>121</v>
      </c>
      <c r="AW832" s="14" t="s">
        <v>32</v>
      </c>
      <c r="AX832" s="14" t="s">
        <v>71</v>
      </c>
      <c r="AY832" s="251" t="s">
        <v>112</v>
      </c>
    </row>
    <row r="833" s="16" customFormat="1">
      <c r="A833" s="16"/>
      <c r="B833" s="273"/>
      <c r="C833" s="274"/>
      <c r="D833" s="220" t="s">
        <v>182</v>
      </c>
      <c r="E833" s="275" t="s">
        <v>19</v>
      </c>
      <c r="F833" s="276" t="s">
        <v>271</v>
      </c>
      <c r="G833" s="274"/>
      <c r="H833" s="277">
        <v>33.265000000000001</v>
      </c>
      <c r="I833" s="278"/>
      <c r="J833" s="274"/>
      <c r="K833" s="274"/>
      <c r="L833" s="279"/>
      <c r="M833" s="280"/>
      <c r="N833" s="281"/>
      <c r="O833" s="281"/>
      <c r="P833" s="281"/>
      <c r="Q833" s="281"/>
      <c r="R833" s="281"/>
      <c r="S833" s="281"/>
      <c r="T833" s="282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T833" s="283" t="s">
        <v>182</v>
      </c>
      <c r="AU833" s="283" t="s">
        <v>121</v>
      </c>
      <c r="AV833" s="16" t="s">
        <v>134</v>
      </c>
      <c r="AW833" s="16" t="s">
        <v>32</v>
      </c>
      <c r="AX833" s="16" t="s">
        <v>71</v>
      </c>
      <c r="AY833" s="283" t="s">
        <v>112</v>
      </c>
    </row>
    <row r="834" s="13" customFormat="1">
      <c r="A834" s="13"/>
      <c r="B834" s="231"/>
      <c r="C834" s="232"/>
      <c r="D834" s="220" t="s">
        <v>182</v>
      </c>
      <c r="E834" s="233" t="s">
        <v>19</v>
      </c>
      <c r="F834" s="234" t="s">
        <v>282</v>
      </c>
      <c r="G834" s="232"/>
      <c r="H834" s="233" t="s">
        <v>19</v>
      </c>
      <c r="I834" s="235"/>
      <c r="J834" s="232"/>
      <c r="K834" s="232"/>
      <c r="L834" s="236"/>
      <c r="M834" s="237"/>
      <c r="N834" s="238"/>
      <c r="O834" s="238"/>
      <c r="P834" s="238"/>
      <c r="Q834" s="238"/>
      <c r="R834" s="238"/>
      <c r="S834" s="238"/>
      <c r="T834" s="239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0" t="s">
        <v>182</v>
      </c>
      <c r="AU834" s="240" t="s">
        <v>121</v>
      </c>
      <c r="AV834" s="13" t="s">
        <v>79</v>
      </c>
      <c r="AW834" s="13" t="s">
        <v>32</v>
      </c>
      <c r="AX834" s="13" t="s">
        <v>71</v>
      </c>
      <c r="AY834" s="240" t="s">
        <v>112</v>
      </c>
    </row>
    <row r="835" s="14" customFormat="1">
      <c r="A835" s="14"/>
      <c r="B835" s="241"/>
      <c r="C835" s="242"/>
      <c r="D835" s="220" t="s">
        <v>182</v>
      </c>
      <c r="E835" s="243" t="s">
        <v>19</v>
      </c>
      <c r="F835" s="244" t="s">
        <v>494</v>
      </c>
      <c r="G835" s="242"/>
      <c r="H835" s="245">
        <v>23.629999999999999</v>
      </c>
      <c r="I835" s="246"/>
      <c r="J835" s="242"/>
      <c r="K835" s="242"/>
      <c r="L835" s="247"/>
      <c r="M835" s="248"/>
      <c r="N835" s="249"/>
      <c r="O835" s="249"/>
      <c r="P835" s="249"/>
      <c r="Q835" s="249"/>
      <c r="R835" s="249"/>
      <c r="S835" s="249"/>
      <c r="T835" s="25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1" t="s">
        <v>182</v>
      </c>
      <c r="AU835" s="251" t="s">
        <v>121</v>
      </c>
      <c r="AV835" s="14" t="s">
        <v>121</v>
      </c>
      <c r="AW835" s="14" t="s">
        <v>32</v>
      </c>
      <c r="AX835" s="14" t="s">
        <v>71</v>
      </c>
      <c r="AY835" s="251" t="s">
        <v>112</v>
      </c>
    </row>
    <row r="836" s="13" customFormat="1">
      <c r="A836" s="13"/>
      <c r="B836" s="231"/>
      <c r="C836" s="232"/>
      <c r="D836" s="220" t="s">
        <v>182</v>
      </c>
      <c r="E836" s="233" t="s">
        <v>19</v>
      </c>
      <c r="F836" s="234" t="s">
        <v>274</v>
      </c>
      <c r="G836" s="232"/>
      <c r="H836" s="233" t="s">
        <v>19</v>
      </c>
      <c r="I836" s="235"/>
      <c r="J836" s="232"/>
      <c r="K836" s="232"/>
      <c r="L836" s="236"/>
      <c r="M836" s="237"/>
      <c r="N836" s="238"/>
      <c r="O836" s="238"/>
      <c r="P836" s="238"/>
      <c r="Q836" s="238"/>
      <c r="R836" s="238"/>
      <c r="S836" s="238"/>
      <c r="T836" s="239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0" t="s">
        <v>182</v>
      </c>
      <c r="AU836" s="240" t="s">
        <v>121</v>
      </c>
      <c r="AV836" s="13" t="s">
        <v>79</v>
      </c>
      <c r="AW836" s="13" t="s">
        <v>32</v>
      </c>
      <c r="AX836" s="13" t="s">
        <v>71</v>
      </c>
      <c r="AY836" s="240" t="s">
        <v>112</v>
      </c>
    </row>
    <row r="837" s="14" customFormat="1">
      <c r="A837" s="14"/>
      <c r="B837" s="241"/>
      <c r="C837" s="242"/>
      <c r="D837" s="220" t="s">
        <v>182</v>
      </c>
      <c r="E837" s="243" t="s">
        <v>19</v>
      </c>
      <c r="F837" s="244" t="s">
        <v>284</v>
      </c>
      <c r="G837" s="242"/>
      <c r="H837" s="245">
        <v>8.3399999999999999</v>
      </c>
      <c r="I837" s="246"/>
      <c r="J837" s="242"/>
      <c r="K837" s="242"/>
      <c r="L837" s="247"/>
      <c r="M837" s="248"/>
      <c r="N837" s="249"/>
      <c r="O837" s="249"/>
      <c r="P837" s="249"/>
      <c r="Q837" s="249"/>
      <c r="R837" s="249"/>
      <c r="S837" s="249"/>
      <c r="T837" s="25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1" t="s">
        <v>182</v>
      </c>
      <c r="AU837" s="251" t="s">
        <v>121</v>
      </c>
      <c r="AV837" s="14" t="s">
        <v>121</v>
      </c>
      <c r="AW837" s="14" t="s">
        <v>32</v>
      </c>
      <c r="AX837" s="14" t="s">
        <v>71</v>
      </c>
      <c r="AY837" s="251" t="s">
        <v>112</v>
      </c>
    </row>
    <row r="838" s="16" customFormat="1">
      <c r="A838" s="16"/>
      <c r="B838" s="273"/>
      <c r="C838" s="274"/>
      <c r="D838" s="220" t="s">
        <v>182</v>
      </c>
      <c r="E838" s="275" t="s">
        <v>19</v>
      </c>
      <c r="F838" s="276" t="s">
        <v>271</v>
      </c>
      <c r="G838" s="274"/>
      <c r="H838" s="277">
        <v>31.969999999999999</v>
      </c>
      <c r="I838" s="278"/>
      <c r="J838" s="274"/>
      <c r="K838" s="274"/>
      <c r="L838" s="279"/>
      <c r="M838" s="280"/>
      <c r="N838" s="281"/>
      <c r="O838" s="281"/>
      <c r="P838" s="281"/>
      <c r="Q838" s="281"/>
      <c r="R838" s="281"/>
      <c r="S838" s="281"/>
      <c r="T838" s="282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T838" s="283" t="s">
        <v>182</v>
      </c>
      <c r="AU838" s="283" t="s">
        <v>121</v>
      </c>
      <c r="AV838" s="16" t="s">
        <v>134</v>
      </c>
      <c r="AW838" s="16" t="s">
        <v>32</v>
      </c>
      <c r="AX838" s="16" t="s">
        <v>71</v>
      </c>
      <c r="AY838" s="283" t="s">
        <v>112</v>
      </c>
    </row>
    <row r="839" s="15" customFormat="1">
      <c r="A839" s="15"/>
      <c r="B839" s="252"/>
      <c r="C839" s="253"/>
      <c r="D839" s="220" t="s">
        <v>182</v>
      </c>
      <c r="E839" s="254" t="s">
        <v>19</v>
      </c>
      <c r="F839" s="255" t="s">
        <v>187</v>
      </c>
      <c r="G839" s="253"/>
      <c r="H839" s="256">
        <v>65.234999999999999</v>
      </c>
      <c r="I839" s="257"/>
      <c r="J839" s="253"/>
      <c r="K839" s="253"/>
      <c r="L839" s="258"/>
      <c r="M839" s="259"/>
      <c r="N839" s="260"/>
      <c r="O839" s="260"/>
      <c r="P839" s="260"/>
      <c r="Q839" s="260"/>
      <c r="R839" s="260"/>
      <c r="S839" s="260"/>
      <c r="T839" s="261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2" t="s">
        <v>182</v>
      </c>
      <c r="AU839" s="262" t="s">
        <v>121</v>
      </c>
      <c r="AV839" s="15" t="s">
        <v>120</v>
      </c>
      <c r="AW839" s="15" t="s">
        <v>32</v>
      </c>
      <c r="AX839" s="15" t="s">
        <v>79</v>
      </c>
      <c r="AY839" s="262" t="s">
        <v>112</v>
      </c>
    </row>
    <row r="840" s="2" customFormat="1" ht="16.5" customHeight="1">
      <c r="A840" s="41"/>
      <c r="B840" s="42"/>
      <c r="C840" s="207" t="s">
        <v>1028</v>
      </c>
      <c r="D840" s="207" t="s">
        <v>115</v>
      </c>
      <c r="E840" s="208" t="s">
        <v>1029</v>
      </c>
      <c r="F840" s="209" t="s">
        <v>1030</v>
      </c>
      <c r="G840" s="210" t="s">
        <v>178</v>
      </c>
      <c r="H840" s="211">
        <v>65.234999999999999</v>
      </c>
      <c r="I840" s="212"/>
      <c r="J840" s="213">
        <f>ROUND(I840*H840,2)</f>
        <v>0</v>
      </c>
      <c r="K840" s="209" t="s">
        <v>119</v>
      </c>
      <c r="L840" s="47"/>
      <c r="M840" s="214" t="s">
        <v>19</v>
      </c>
      <c r="N840" s="215" t="s">
        <v>43</v>
      </c>
      <c r="O840" s="87"/>
      <c r="P840" s="216">
        <f>O840*H840</f>
        <v>0</v>
      </c>
      <c r="Q840" s="216">
        <v>0</v>
      </c>
      <c r="R840" s="216">
        <f>Q840*H840</f>
        <v>0</v>
      </c>
      <c r="S840" s="216">
        <v>0</v>
      </c>
      <c r="T840" s="217">
        <f>S840*H840</f>
        <v>0</v>
      </c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R840" s="218" t="s">
        <v>293</v>
      </c>
      <c r="AT840" s="218" t="s">
        <v>115</v>
      </c>
      <c r="AU840" s="218" t="s">
        <v>121</v>
      </c>
      <c r="AY840" s="20" t="s">
        <v>112</v>
      </c>
      <c r="BE840" s="219">
        <f>IF(N840="základní",J840,0)</f>
        <v>0</v>
      </c>
      <c r="BF840" s="219">
        <f>IF(N840="snížená",J840,0)</f>
        <v>0</v>
      </c>
      <c r="BG840" s="219">
        <f>IF(N840="zákl. přenesená",J840,0)</f>
        <v>0</v>
      </c>
      <c r="BH840" s="219">
        <f>IF(N840="sníž. přenesená",J840,0)</f>
        <v>0</v>
      </c>
      <c r="BI840" s="219">
        <f>IF(N840="nulová",J840,0)</f>
        <v>0</v>
      </c>
      <c r="BJ840" s="20" t="s">
        <v>121</v>
      </c>
      <c r="BK840" s="219">
        <f>ROUND(I840*H840,2)</f>
        <v>0</v>
      </c>
      <c r="BL840" s="20" t="s">
        <v>293</v>
      </c>
      <c r="BM840" s="218" t="s">
        <v>1031</v>
      </c>
    </row>
    <row r="841" s="2" customFormat="1">
      <c r="A841" s="41"/>
      <c r="B841" s="42"/>
      <c r="C841" s="43"/>
      <c r="D841" s="220" t="s">
        <v>123</v>
      </c>
      <c r="E841" s="43"/>
      <c r="F841" s="221" t="s">
        <v>1032</v>
      </c>
      <c r="G841" s="43"/>
      <c r="H841" s="43"/>
      <c r="I841" s="222"/>
      <c r="J841" s="43"/>
      <c r="K841" s="43"/>
      <c r="L841" s="47"/>
      <c r="M841" s="223"/>
      <c r="N841" s="224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123</v>
      </c>
      <c r="AU841" s="20" t="s">
        <v>121</v>
      </c>
    </row>
    <row r="842" s="2" customFormat="1">
      <c r="A842" s="41"/>
      <c r="B842" s="42"/>
      <c r="C842" s="43"/>
      <c r="D842" s="225" t="s">
        <v>124</v>
      </c>
      <c r="E842" s="43"/>
      <c r="F842" s="226" t="s">
        <v>1033</v>
      </c>
      <c r="G842" s="43"/>
      <c r="H842" s="43"/>
      <c r="I842" s="222"/>
      <c r="J842" s="43"/>
      <c r="K842" s="43"/>
      <c r="L842" s="47"/>
      <c r="M842" s="223"/>
      <c r="N842" s="224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124</v>
      </c>
      <c r="AU842" s="20" t="s">
        <v>121</v>
      </c>
    </row>
    <row r="843" s="13" customFormat="1">
      <c r="A843" s="13"/>
      <c r="B843" s="231"/>
      <c r="C843" s="232"/>
      <c r="D843" s="220" t="s">
        <v>182</v>
      </c>
      <c r="E843" s="233" t="s">
        <v>19</v>
      </c>
      <c r="F843" s="234" t="s">
        <v>267</v>
      </c>
      <c r="G843" s="232"/>
      <c r="H843" s="233" t="s">
        <v>19</v>
      </c>
      <c r="I843" s="235"/>
      <c r="J843" s="232"/>
      <c r="K843" s="232"/>
      <c r="L843" s="236"/>
      <c r="M843" s="237"/>
      <c r="N843" s="238"/>
      <c r="O843" s="238"/>
      <c r="P843" s="238"/>
      <c r="Q843" s="238"/>
      <c r="R843" s="238"/>
      <c r="S843" s="238"/>
      <c r="T843" s="239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0" t="s">
        <v>182</v>
      </c>
      <c r="AU843" s="240" t="s">
        <v>121</v>
      </c>
      <c r="AV843" s="13" t="s">
        <v>79</v>
      </c>
      <c r="AW843" s="13" t="s">
        <v>32</v>
      </c>
      <c r="AX843" s="13" t="s">
        <v>71</v>
      </c>
      <c r="AY843" s="240" t="s">
        <v>112</v>
      </c>
    </row>
    <row r="844" s="14" customFormat="1">
      <c r="A844" s="14"/>
      <c r="B844" s="241"/>
      <c r="C844" s="242"/>
      <c r="D844" s="220" t="s">
        <v>182</v>
      </c>
      <c r="E844" s="243" t="s">
        <v>19</v>
      </c>
      <c r="F844" s="244" t="s">
        <v>1021</v>
      </c>
      <c r="G844" s="242"/>
      <c r="H844" s="245">
        <v>19.855</v>
      </c>
      <c r="I844" s="246"/>
      <c r="J844" s="242"/>
      <c r="K844" s="242"/>
      <c r="L844" s="247"/>
      <c r="M844" s="248"/>
      <c r="N844" s="249"/>
      <c r="O844" s="249"/>
      <c r="P844" s="249"/>
      <c r="Q844" s="249"/>
      <c r="R844" s="249"/>
      <c r="S844" s="249"/>
      <c r="T844" s="250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1" t="s">
        <v>182</v>
      </c>
      <c r="AU844" s="251" t="s">
        <v>121</v>
      </c>
      <c r="AV844" s="14" t="s">
        <v>121</v>
      </c>
      <c r="AW844" s="14" t="s">
        <v>32</v>
      </c>
      <c r="AX844" s="14" t="s">
        <v>71</v>
      </c>
      <c r="AY844" s="251" t="s">
        <v>112</v>
      </c>
    </row>
    <row r="845" s="13" customFormat="1">
      <c r="A845" s="13"/>
      <c r="B845" s="231"/>
      <c r="C845" s="232"/>
      <c r="D845" s="220" t="s">
        <v>182</v>
      </c>
      <c r="E845" s="233" t="s">
        <v>19</v>
      </c>
      <c r="F845" s="234" t="s">
        <v>269</v>
      </c>
      <c r="G845" s="232"/>
      <c r="H845" s="233" t="s">
        <v>19</v>
      </c>
      <c r="I845" s="235"/>
      <c r="J845" s="232"/>
      <c r="K845" s="232"/>
      <c r="L845" s="236"/>
      <c r="M845" s="237"/>
      <c r="N845" s="238"/>
      <c r="O845" s="238"/>
      <c r="P845" s="238"/>
      <c r="Q845" s="238"/>
      <c r="R845" s="238"/>
      <c r="S845" s="238"/>
      <c r="T845" s="239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0" t="s">
        <v>182</v>
      </c>
      <c r="AU845" s="240" t="s">
        <v>121</v>
      </c>
      <c r="AV845" s="13" t="s">
        <v>79</v>
      </c>
      <c r="AW845" s="13" t="s">
        <v>32</v>
      </c>
      <c r="AX845" s="13" t="s">
        <v>71</v>
      </c>
      <c r="AY845" s="240" t="s">
        <v>112</v>
      </c>
    </row>
    <row r="846" s="14" customFormat="1">
      <c r="A846" s="14"/>
      <c r="B846" s="241"/>
      <c r="C846" s="242"/>
      <c r="D846" s="220" t="s">
        <v>182</v>
      </c>
      <c r="E846" s="243" t="s">
        <v>19</v>
      </c>
      <c r="F846" s="244" t="s">
        <v>281</v>
      </c>
      <c r="G846" s="242"/>
      <c r="H846" s="245">
        <v>13.41</v>
      </c>
      <c r="I846" s="246"/>
      <c r="J846" s="242"/>
      <c r="K846" s="242"/>
      <c r="L846" s="247"/>
      <c r="M846" s="248"/>
      <c r="N846" s="249"/>
      <c r="O846" s="249"/>
      <c r="P846" s="249"/>
      <c r="Q846" s="249"/>
      <c r="R846" s="249"/>
      <c r="S846" s="249"/>
      <c r="T846" s="250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1" t="s">
        <v>182</v>
      </c>
      <c r="AU846" s="251" t="s">
        <v>121</v>
      </c>
      <c r="AV846" s="14" t="s">
        <v>121</v>
      </c>
      <c r="AW846" s="14" t="s">
        <v>32</v>
      </c>
      <c r="AX846" s="14" t="s">
        <v>71</v>
      </c>
      <c r="AY846" s="251" t="s">
        <v>112</v>
      </c>
    </row>
    <row r="847" s="16" customFormat="1">
      <c r="A847" s="16"/>
      <c r="B847" s="273"/>
      <c r="C847" s="274"/>
      <c r="D847" s="220" t="s">
        <v>182</v>
      </c>
      <c r="E847" s="275" t="s">
        <v>19</v>
      </c>
      <c r="F847" s="276" t="s">
        <v>271</v>
      </c>
      <c r="G847" s="274"/>
      <c r="H847" s="277">
        <v>33.265000000000001</v>
      </c>
      <c r="I847" s="278"/>
      <c r="J847" s="274"/>
      <c r="K847" s="274"/>
      <c r="L847" s="279"/>
      <c r="M847" s="280"/>
      <c r="N847" s="281"/>
      <c r="O847" s="281"/>
      <c r="P847" s="281"/>
      <c r="Q847" s="281"/>
      <c r="R847" s="281"/>
      <c r="S847" s="281"/>
      <c r="T847" s="282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83" t="s">
        <v>182</v>
      </c>
      <c r="AU847" s="283" t="s">
        <v>121</v>
      </c>
      <c r="AV847" s="16" t="s">
        <v>134</v>
      </c>
      <c r="AW847" s="16" t="s">
        <v>32</v>
      </c>
      <c r="AX847" s="16" t="s">
        <v>71</v>
      </c>
      <c r="AY847" s="283" t="s">
        <v>112</v>
      </c>
    </row>
    <row r="848" s="13" customFormat="1">
      <c r="A848" s="13"/>
      <c r="B848" s="231"/>
      <c r="C848" s="232"/>
      <c r="D848" s="220" t="s">
        <v>182</v>
      </c>
      <c r="E848" s="233" t="s">
        <v>19</v>
      </c>
      <c r="F848" s="234" t="s">
        <v>282</v>
      </c>
      <c r="G848" s="232"/>
      <c r="H848" s="233" t="s">
        <v>19</v>
      </c>
      <c r="I848" s="235"/>
      <c r="J848" s="232"/>
      <c r="K848" s="232"/>
      <c r="L848" s="236"/>
      <c r="M848" s="237"/>
      <c r="N848" s="238"/>
      <c r="O848" s="238"/>
      <c r="P848" s="238"/>
      <c r="Q848" s="238"/>
      <c r="R848" s="238"/>
      <c r="S848" s="238"/>
      <c r="T848" s="239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0" t="s">
        <v>182</v>
      </c>
      <c r="AU848" s="240" t="s">
        <v>121</v>
      </c>
      <c r="AV848" s="13" t="s">
        <v>79</v>
      </c>
      <c r="AW848" s="13" t="s">
        <v>32</v>
      </c>
      <c r="AX848" s="13" t="s">
        <v>71</v>
      </c>
      <c r="AY848" s="240" t="s">
        <v>112</v>
      </c>
    </row>
    <row r="849" s="14" customFormat="1">
      <c r="A849" s="14"/>
      <c r="B849" s="241"/>
      <c r="C849" s="242"/>
      <c r="D849" s="220" t="s">
        <v>182</v>
      </c>
      <c r="E849" s="243" t="s">
        <v>19</v>
      </c>
      <c r="F849" s="244" t="s">
        <v>494</v>
      </c>
      <c r="G849" s="242"/>
      <c r="H849" s="245">
        <v>23.629999999999999</v>
      </c>
      <c r="I849" s="246"/>
      <c r="J849" s="242"/>
      <c r="K849" s="242"/>
      <c r="L849" s="247"/>
      <c r="M849" s="248"/>
      <c r="N849" s="249"/>
      <c r="O849" s="249"/>
      <c r="P849" s="249"/>
      <c r="Q849" s="249"/>
      <c r="R849" s="249"/>
      <c r="S849" s="249"/>
      <c r="T849" s="250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1" t="s">
        <v>182</v>
      </c>
      <c r="AU849" s="251" t="s">
        <v>121</v>
      </c>
      <c r="AV849" s="14" t="s">
        <v>121</v>
      </c>
      <c r="AW849" s="14" t="s">
        <v>32</v>
      </c>
      <c r="AX849" s="14" t="s">
        <v>71</v>
      </c>
      <c r="AY849" s="251" t="s">
        <v>112</v>
      </c>
    </row>
    <row r="850" s="13" customFormat="1">
      <c r="A850" s="13"/>
      <c r="B850" s="231"/>
      <c r="C850" s="232"/>
      <c r="D850" s="220" t="s">
        <v>182</v>
      </c>
      <c r="E850" s="233" t="s">
        <v>19</v>
      </c>
      <c r="F850" s="234" t="s">
        <v>274</v>
      </c>
      <c r="G850" s="232"/>
      <c r="H850" s="233" t="s">
        <v>19</v>
      </c>
      <c r="I850" s="235"/>
      <c r="J850" s="232"/>
      <c r="K850" s="232"/>
      <c r="L850" s="236"/>
      <c r="M850" s="237"/>
      <c r="N850" s="238"/>
      <c r="O850" s="238"/>
      <c r="P850" s="238"/>
      <c r="Q850" s="238"/>
      <c r="R850" s="238"/>
      <c r="S850" s="238"/>
      <c r="T850" s="239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0" t="s">
        <v>182</v>
      </c>
      <c r="AU850" s="240" t="s">
        <v>121</v>
      </c>
      <c r="AV850" s="13" t="s">
        <v>79</v>
      </c>
      <c r="AW850" s="13" t="s">
        <v>32</v>
      </c>
      <c r="AX850" s="13" t="s">
        <v>71</v>
      </c>
      <c r="AY850" s="240" t="s">
        <v>112</v>
      </c>
    </row>
    <row r="851" s="14" customFormat="1">
      <c r="A851" s="14"/>
      <c r="B851" s="241"/>
      <c r="C851" s="242"/>
      <c r="D851" s="220" t="s">
        <v>182</v>
      </c>
      <c r="E851" s="243" t="s">
        <v>19</v>
      </c>
      <c r="F851" s="244" t="s">
        <v>284</v>
      </c>
      <c r="G851" s="242"/>
      <c r="H851" s="245">
        <v>8.3399999999999999</v>
      </c>
      <c r="I851" s="246"/>
      <c r="J851" s="242"/>
      <c r="K851" s="242"/>
      <c r="L851" s="247"/>
      <c r="M851" s="248"/>
      <c r="N851" s="249"/>
      <c r="O851" s="249"/>
      <c r="P851" s="249"/>
      <c r="Q851" s="249"/>
      <c r="R851" s="249"/>
      <c r="S851" s="249"/>
      <c r="T851" s="250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1" t="s">
        <v>182</v>
      </c>
      <c r="AU851" s="251" t="s">
        <v>121</v>
      </c>
      <c r="AV851" s="14" t="s">
        <v>121</v>
      </c>
      <c r="AW851" s="14" t="s">
        <v>32</v>
      </c>
      <c r="AX851" s="14" t="s">
        <v>71</v>
      </c>
      <c r="AY851" s="251" t="s">
        <v>112</v>
      </c>
    </row>
    <row r="852" s="16" customFormat="1">
      <c r="A852" s="16"/>
      <c r="B852" s="273"/>
      <c r="C852" s="274"/>
      <c r="D852" s="220" t="s">
        <v>182</v>
      </c>
      <c r="E852" s="275" t="s">
        <v>19</v>
      </c>
      <c r="F852" s="276" t="s">
        <v>271</v>
      </c>
      <c r="G852" s="274"/>
      <c r="H852" s="277">
        <v>31.969999999999999</v>
      </c>
      <c r="I852" s="278"/>
      <c r="J852" s="274"/>
      <c r="K852" s="274"/>
      <c r="L852" s="279"/>
      <c r="M852" s="280"/>
      <c r="N852" s="281"/>
      <c r="O852" s="281"/>
      <c r="P852" s="281"/>
      <c r="Q852" s="281"/>
      <c r="R852" s="281"/>
      <c r="S852" s="281"/>
      <c r="T852" s="282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T852" s="283" t="s">
        <v>182</v>
      </c>
      <c r="AU852" s="283" t="s">
        <v>121</v>
      </c>
      <c r="AV852" s="16" t="s">
        <v>134</v>
      </c>
      <c r="AW852" s="16" t="s">
        <v>32</v>
      </c>
      <c r="AX852" s="16" t="s">
        <v>71</v>
      </c>
      <c r="AY852" s="283" t="s">
        <v>112</v>
      </c>
    </row>
    <row r="853" s="15" customFormat="1">
      <c r="A853" s="15"/>
      <c r="B853" s="252"/>
      <c r="C853" s="253"/>
      <c r="D853" s="220" t="s">
        <v>182</v>
      </c>
      <c r="E853" s="254" t="s">
        <v>19</v>
      </c>
      <c r="F853" s="255" t="s">
        <v>187</v>
      </c>
      <c r="G853" s="253"/>
      <c r="H853" s="256">
        <v>65.234999999999999</v>
      </c>
      <c r="I853" s="257"/>
      <c r="J853" s="253"/>
      <c r="K853" s="253"/>
      <c r="L853" s="258"/>
      <c r="M853" s="259"/>
      <c r="N853" s="260"/>
      <c r="O853" s="260"/>
      <c r="P853" s="260"/>
      <c r="Q853" s="260"/>
      <c r="R853" s="260"/>
      <c r="S853" s="260"/>
      <c r="T853" s="261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2" t="s">
        <v>182</v>
      </c>
      <c r="AU853" s="262" t="s">
        <v>121</v>
      </c>
      <c r="AV853" s="15" t="s">
        <v>120</v>
      </c>
      <c r="AW853" s="15" t="s">
        <v>32</v>
      </c>
      <c r="AX853" s="15" t="s">
        <v>79</v>
      </c>
      <c r="AY853" s="262" t="s">
        <v>112</v>
      </c>
    </row>
    <row r="854" s="12" customFormat="1" ht="22.8" customHeight="1">
      <c r="A854" s="12"/>
      <c r="B854" s="191"/>
      <c r="C854" s="192"/>
      <c r="D854" s="193" t="s">
        <v>70</v>
      </c>
      <c r="E854" s="205" t="s">
        <v>1034</v>
      </c>
      <c r="F854" s="205" t="s">
        <v>1035</v>
      </c>
      <c r="G854" s="192"/>
      <c r="H854" s="192"/>
      <c r="I854" s="195"/>
      <c r="J854" s="206">
        <f>BK854</f>
        <v>0</v>
      </c>
      <c r="K854" s="192"/>
      <c r="L854" s="197"/>
      <c r="M854" s="198"/>
      <c r="N854" s="199"/>
      <c r="O854" s="199"/>
      <c r="P854" s="200">
        <f>SUM(P855:P870)</f>
        <v>0</v>
      </c>
      <c r="Q854" s="199"/>
      <c r="R854" s="200">
        <f>SUM(R855:R870)</f>
        <v>0.15389399999999998</v>
      </c>
      <c r="S854" s="199"/>
      <c r="T854" s="201">
        <f>SUM(T855:T870)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02" t="s">
        <v>121</v>
      </c>
      <c r="AT854" s="203" t="s">
        <v>70</v>
      </c>
      <c r="AU854" s="203" t="s">
        <v>79</v>
      </c>
      <c r="AY854" s="202" t="s">
        <v>112</v>
      </c>
      <c r="BK854" s="204">
        <f>SUM(BK855:BK870)</f>
        <v>0</v>
      </c>
    </row>
    <row r="855" s="2" customFormat="1" ht="21.75" customHeight="1">
      <c r="A855" s="41"/>
      <c r="B855" s="42"/>
      <c r="C855" s="207" t="s">
        <v>1036</v>
      </c>
      <c r="D855" s="207" t="s">
        <v>115</v>
      </c>
      <c r="E855" s="208" t="s">
        <v>1037</v>
      </c>
      <c r="F855" s="209" t="s">
        <v>1038</v>
      </c>
      <c r="G855" s="210" t="s">
        <v>178</v>
      </c>
      <c r="H855" s="211">
        <v>118.38</v>
      </c>
      <c r="I855" s="212"/>
      <c r="J855" s="213">
        <f>ROUND(I855*H855,2)</f>
        <v>0</v>
      </c>
      <c r="K855" s="209" t="s">
        <v>119</v>
      </c>
      <c r="L855" s="47"/>
      <c r="M855" s="214" t="s">
        <v>19</v>
      </c>
      <c r="N855" s="215" t="s">
        <v>43</v>
      </c>
      <c r="O855" s="87"/>
      <c r="P855" s="216">
        <f>O855*H855</f>
        <v>0</v>
      </c>
      <c r="Q855" s="216">
        <v>0</v>
      </c>
      <c r="R855" s="216">
        <f>Q855*H855</f>
        <v>0</v>
      </c>
      <c r="S855" s="216">
        <v>0</v>
      </c>
      <c r="T855" s="217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18" t="s">
        <v>293</v>
      </c>
      <c r="AT855" s="218" t="s">
        <v>115</v>
      </c>
      <c r="AU855" s="218" t="s">
        <v>121</v>
      </c>
      <c r="AY855" s="20" t="s">
        <v>112</v>
      </c>
      <c r="BE855" s="219">
        <f>IF(N855="základní",J855,0)</f>
        <v>0</v>
      </c>
      <c r="BF855" s="219">
        <f>IF(N855="snížená",J855,0)</f>
        <v>0</v>
      </c>
      <c r="BG855" s="219">
        <f>IF(N855="zákl. přenesená",J855,0)</f>
        <v>0</v>
      </c>
      <c r="BH855" s="219">
        <f>IF(N855="sníž. přenesená",J855,0)</f>
        <v>0</v>
      </c>
      <c r="BI855" s="219">
        <f>IF(N855="nulová",J855,0)</f>
        <v>0</v>
      </c>
      <c r="BJ855" s="20" t="s">
        <v>121</v>
      </c>
      <c r="BK855" s="219">
        <f>ROUND(I855*H855,2)</f>
        <v>0</v>
      </c>
      <c r="BL855" s="20" t="s">
        <v>293</v>
      </c>
      <c r="BM855" s="218" t="s">
        <v>1039</v>
      </c>
    </row>
    <row r="856" s="2" customFormat="1">
      <c r="A856" s="41"/>
      <c r="B856" s="42"/>
      <c r="C856" s="43"/>
      <c r="D856" s="220" t="s">
        <v>123</v>
      </c>
      <c r="E856" s="43"/>
      <c r="F856" s="221" t="s">
        <v>1038</v>
      </c>
      <c r="G856" s="43"/>
      <c r="H856" s="43"/>
      <c r="I856" s="222"/>
      <c r="J856" s="43"/>
      <c r="K856" s="43"/>
      <c r="L856" s="47"/>
      <c r="M856" s="223"/>
      <c r="N856" s="224"/>
      <c r="O856" s="87"/>
      <c r="P856" s="87"/>
      <c r="Q856" s="87"/>
      <c r="R856" s="87"/>
      <c r="S856" s="87"/>
      <c r="T856" s="88"/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T856" s="20" t="s">
        <v>123</v>
      </c>
      <c r="AU856" s="20" t="s">
        <v>121</v>
      </c>
    </row>
    <row r="857" s="2" customFormat="1">
      <c r="A857" s="41"/>
      <c r="B857" s="42"/>
      <c r="C857" s="43"/>
      <c r="D857" s="225" t="s">
        <v>124</v>
      </c>
      <c r="E857" s="43"/>
      <c r="F857" s="226" t="s">
        <v>1040</v>
      </c>
      <c r="G857" s="43"/>
      <c r="H857" s="43"/>
      <c r="I857" s="222"/>
      <c r="J857" s="43"/>
      <c r="K857" s="43"/>
      <c r="L857" s="47"/>
      <c r="M857" s="223"/>
      <c r="N857" s="224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124</v>
      </c>
      <c r="AU857" s="20" t="s">
        <v>121</v>
      </c>
    </row>
    <row r="858" s="13" customFormat="1">
      <c r="A858" s="13"/>
      <c r="B858" s="231"/>
      <c r="C858" s="232"/>
      <c r="D858" s="220" t="s">
        <v>182</v>
      </c>
      <c r="E858" s="233" t="s">
        <v>19</v>
      </c>
      <c r="F858" s="234" t="s">
        <v>267</v>
      </c>
      <c r="G858" s="232"/>
      <c r="H858" s="233" t="s">
        <v>19</v>
      </c>
      <c r="I858" s="235"/>
      <c r="J858" s="232"/>
      <c r="K858" s="232"/>
      <c r="L858" s="236"/>
      <c r="M858" s="237"/>
      <c r="N858" s="238"/>
      <c r="O858" s="238"/>
      <c r="P858" s="238"/>
      <c r="Q858" s="238"/>
      <c r="R858" s="238"/>
      <c r="S858" s="238"/>
      <c r="T858" s="239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0" t="s">
        <v>182</v>
      </c>
      <c r="AU858" s="240" t="s">
        <v>121</v>
      </c>
      <c r="AV858" s="13" t="s">
        <v>79</v>
      </c>
      <c r="AW858" s="13" t="s">
        <v>32</v>
      </c>
      <c r="AX858" s="13" t="s">
        <v>71</v>
      </c>
      <c r="AY858" s="240" t="s">
        <v>112</v>
      </c>
    </row>
    <row r="859" s="14" customFormat="1">
      <c r="A859" s="14"/>
      <c r="B859" s="241"/>
      <c r="C859" s="242"/>
      <c r="D859" s="220" t="s">
        <v>182</v>
      </c>
      <c r="E859" s="243" t="s">
        <v>19</v>
      </c>
      <c r="F859" s="244" t="s">
        <v>391</v>
      </c>
      <c r="G859" s="242"/>
      <c r="H859" s="245">
        <v>40.883000000000003</v>
      </c>
      <c r="I859" s="246"/>
      <c r="J859" s="242"/>
      <c r="K859" s="242"/>
      <c r="L859" s="247"/>
      <c r="M859" s="248"/>
      <c r="N859" s="249"/>
      <c r="O859" s="249"/>
      <c r="P859" s="249"/>
      <c r="Q859" s="249"/>
      <c r="R859" s="249"/>
      <c r="S859" s="249"/>
      <c r="T859" s="250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1" t="s">
        <v>182</v>
      </c>
      <c r="AU859" s="251" t="s">
        <v>121</v>
      </c>
      <c r="AV859" s="14" t="s">
        <v>121</v>
      </c>
      <c r="AW859" s="14" t="s">
        <v>32</v>
      </c>
      <c r="AX859" s="14" t="s">
        <v>71</v>
      </c>
      <c r="AY859" s="251" t="s">
        <v>112</v>
      </c>
    </row>
    <row r="860" s="13" customFormat="1">
      <c r="A860" s="13"/>
      <c r="B860" s="231"/>
      <c r="C860" s="232"/>
      <c r="D860" s="220" t="s">
        <v>182</v>
      </c>
      <c r="E860" s="233" t="s">
        <v>19</v>
      </c>
      <c r="F860" s="234" t="s">
        <v>269</v>
      </c>
      <c r="G860" s="232"/>
      <c r="H860" s="233" t="s">
        <v>19</v>
      </c>
      <c r="I860" s="235"/>
      <c r="J860" s="232"/>
      <c r="K860" s="232"/>
      <c r="L860" s="236"/>
      <c r="M860" s="237"/>
      <c r="N860" s="238"/>
      <c r="O860" s="238"/>
      <c r="P860" s="238"/>
      <c r="Q860" s="238"/>
      <c r="R860" s="238"/>
      <c r="S860" s="238"/>
      <c r="T860" s="239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0" t="s">
        <v>182</v>
      </c>
      <c r="AU860" s="240" t="s">
        <v>121</v>
      </c>
      <c r="AV860" s="13" t="s">
        <v>79</v>
      </c>
      <c r="AW860" s="13" t="s">
        <v>32</v>
      </c>
      <c r="AX860" s="13" t="s">
        <v>71</v>
      </c>
      <c r="AY860" s="240" t="s">
        <v>112</v>
      </c>
    </row>
    <row r="861" s="14" customFormat="1">
      <c r="A861" s="14"/>
      <c r="B861" s="241"/>
      <c r="C861" s="242"/>
      <c r="D861" s="220" t="s">
        <v>182</v>
      </c>
      <c r="E861" s="243" t="s">
        <v>19</v>
      </c>
      <c r="F861" s="244" t="s">
        <v>392</v>
      </c>
      <c r="G861" s="242"/>
      <c r="H861" s="245">
        <v>25.056999999999999</v>
      </c>
      <c r="I861" s="246"/>
      <c r="J861" s="242"/>
      <c r="K861" s="242"/>
      <c r="L861" s="247"/>
      <c r="M861" s="248"/>
      <c r="N861" s="249"/>
      <c r="O861" s="249"/>
      <c r="P861" s="249"/>
      <c r="Q861" s="249"/>
      <c r="R861" s="249"/>
      <c r="S861" s="249"/>
      <c r="T861" s="25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1" t="s">
        <v>182</v>
      </c>
      <c r="AU861" s="251" t="s">
        <v>121</v>
      </c>
      <c r="AV861" s="14" t="s">
        <v>121</v>
      </c>
      <c r="AW861" s="14" t="s">
        <v>32</v>
      </c>
      <c r="AX861" s="14" t="s">
        <v>71</v>
      </c>
      <c r="AY861" s="251" t="s">
        <v>112</v>
      </c>
    </row>
    <row r="862" s="13" customFormat="1">
      <c r="A862" s="13"/>
      <c r="B862" s="231"/>
      <c r="C862" s="232"/>
      <c r="D862" s="220" t="s">
        <v>182</v>
      </c>
      <c r="E862" s="233" t="s">
        <v>19</v>
      </c>
      <c r="F862" s="234" t="s">
        <v>282</v>
      </c>
      <c r="G862" s="232"/>
      <c r="H862" s="233" t="s">
        <v>19</v>
      </c>
      <c r="I862" s="235"/>
      <c r="J862" s="232"/>
      <c r="K862" s="232"/>
      <c r="L862" s="236"/>
      <c r="M862" s="237"/>
      <c r="N862" s="238"/>
      <c r="O862" s="238"/>
      <c r="P862" s="238"/>
      <c r="Q862" s="238"/>
      <c r="R862" s="238"/>
      <c r="S862" s="238"/>
      <c r="T862" s="239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0" t="s">
        <v>182</v>
      </c>
      <c r="AU862" s="240" t="s">
        <v>121</v>
      </c>
      <c r="AV862" s="13" t="s">
        <v>79</v>
      </c>
      <c r="AW862" s="13" t="s">
        <v>32</v>
      </c>
      <c r="AX862" s="13" t="s">
        <v>71</v>
      </c>
      <c r="AY862" s="240" t="s">
        <v>112</v>
      </c>
    </row>
    <row r="863" s="14" customFormat="1">
      <c r="A863" s="14"/>
      <c r="B863" s="241"/>
      <c r="C863" s="242"/>
      <c r="D863" s="220" t="s">
        <v>182</v>
      </c>
      <c r="E863" s="243" t="s">
        <v>19</v>
      </c>
      <c r="F863" s="244" t="s">
        <v>566</v>
      </c>
      <c r="G863" s="242"/>
      <c r="H863" s="245">
        <v>38.759999999999998</v>
      </c>
      <c r="I863" s="246"/>
      <c r="J863" s="242"/>
      <c r="K863" s="242"/>
      <c r="L863" s="247"/>
      <c r="M863" s="248"/>
      <c r="N863" s="249"/>
      <c r="O863" s="249"/>
      <c r="P863" s="249"/>
      <c r="Q863" s="249"/>
      <c r="R863" s="249"/>
      <c r="S863" s="249"/>
      <c r="T863" s="250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1" t="s">
        <v>182</v>
      </c>
      <c r="AU863" s="251" t="s">
        <v>121</v>
      </c>
      <c r="AV863" s="14" t="s">
        <v>121</v>
      </c>
      <c r="AW863" s="14" t="s">
        <v>32</v>
      </c>
      <c r="AX863" s="14" t="s">
        <v>71</v>
      </c>
      <c r="AY863" s="251" t="s">
        <v>112</v>
      </c>
    </row>
    <row r="864" s="13" customFormat="1">
      <c r="A864" s="13"/>
      <c r="B864" s="231"/>
      <c r="C864" s="232"/>
      <c r="D864" s="220" t="s">
        <v>182</v>
      </c>
      <c r="E864" s="233" t="s">
        <v>19</v>
      </c>
      <c r="F864" s="234" t="s">
        <v>274</v>
      </c>
      <c r="G864" s="232"/>
      <c r="H864" s="233" t="s">
        <v>19</v>
      </c>
      <c r="I864" s="235"/>
      <c r="J864" s="232"/>
      <c r="K864" s="232"/>
      <c r="L864" s="236"/>
      <c r="M864" s="237"/>
      <c r="N864" s="238"/>
      <c r="O864" s="238"/>
      <c r="P864" s="238"/>
      <c r="Q864" s="238"/>
      <c r="R864" s="238"/>
      <c r="S864" s="238"/>
      <c r="T864" s="239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0" t="s">
        <v>182</v>
      </c>
      <c r="AU864" s="240" t="s">
        <v>121</v>
      </c>
      <c r="AV864" s="13" t="s">
        <v>79</v>
      </c>
      <c r="AW864" s="13" t="s">
        <v>32</v>
      </c>
      <c r="AX864" s="13" t="s">
        <v>71</v>
      </c>
      <c r="AY864" s="240" t="s">
        <v>112</v>
      </c>
    </row>
    <row r="865" s="14" customFormat="1">
      <c r="A865" s="14"/>
      <c r="B865" s="241"/>
      <c r="C865" s="242"/>
      <c r="D865" s="220" t="s">
        <v>182</v>
      </c>
      <c r="E865" s="243" t="s">
        <v>19</v>
      </c>
      <c r="F865" s="244" t="s">
        <v>394</v>
      </c>
      <c r="G865" s="242"/>
      <c r="H865" s="245">
        <v>13.68</v>
      </c>
      <c r="I865" s="246"/>
      <c r="J865" s="242"/>
      <c r="K865" s="242"/>
      <c r="L865" s="247"/>
      <c r="M865" s="248"/>
      <c r="N865" s="249"/>
      <c r="O865" s="249"/>
      <c r="P865" s="249"/>
      <c r="Q865" s="249"/>
      <c r="R865" s="249"/>
      <c r="S865" s="249"/>
      <c r="T865" s="250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1" t="s">
        <v>182</v>
      </c>
      <c r="AU865" s="251" t="s">
        <v>121</v>
      </c>
      <c r="AV865" s="14" t="s">
        <v>121</v>
      </c>
      <c r="AW865" s="14" t="s">
        <v>32</v>
      </c>
      <c r="AX865" s="14" t="s">
        <v>71</v>
      </c>
      <c r="AY865" s="251" t="s">
        <v>112</v>
      </c>
    </row>
    <row r="866" s="15" customFormat="1">
      <c r="A866" s="15"/>
      <c r="B866" s="252"/>
      <c r="C866" s="253"/>
      <c r="D866" s="220" t="s">
        <v>182</v>
      </c>
      <c r="E866" s="254" t="s">
        <v>19</v>
      </c>
      <c r="F866" s="255" t="s">
        <v>187</v>
      </c>
      <c r="G866" s="253"/>
      <c r="H866" s="256">
        <v>118.38</v>
      </c>
      <c r="I866" s="257"/>
      <c r="J866" s="253"/>
      <c r="K866" s="253"/>
      <c r="L866" s="258"/>
      <c r="M866" s="259"/>
      <c r="N866" s="260"/>
      <c r="O866" s="260"/>
      <c r="P866" s="260"/>
      <c r="Q866" s="260"/>
      <c r="R866" s="260"/>
      <c r="S866" s="260"/>
      <c r="T866" s="261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2" t="s">
        <v>182</v>
      </c>
      <c r="AU866" s="262" t="s">
        <v>121</v>
      </c>
      <c r="AV866" s="15" t="s">
        <v>120</v>
      </c>
      <c r="AW866" s="15" t="s">
        <v>32</v>
      </c>
      <c r="AX866" s="15" t="s">
        <v>79</v>
      </c>
      <c r="AY866" s="262" t="s">
        <v>112</v>
      </c>
    </row>
    <row r="867" s="2" customFormat="1" ht="16.5" customHeight="1">
      <c r="A867" s="41"/>
      <c r="B867" s="42"/>
      <c r="C867" s="263" t="s">
        <v>1041</v>
      </c>
      <c r="D867" s="263" t="s">
        <v>203</v>
      </c>
      <c r="E867" s="264" t="s">
        <v>1042</v>
      </c>
      <c r="F867" s="265" t="s">
        <v>1043</v>
      </c>
      <c r="G867" s="266" t="s">
        <v>178</v>
      </c>
      <c r="H867" s="267">
        <v>118.38</v>
      </c>
      <c r="I867" s="268"/>
      <c r="J867" s="269">
        <f>ROUND(I867*H867,2)</f>
        <v>0</v>
      </c>
      <c r="K867" s="265" t="s">
        <v>119</v>
      </c>
      <c r="L867" s="270"/>
      <c r="M867" s="271" t="s">
        <v>19</v>
      </c>
      <c r="N867" s="272" t="s">
        <v>43</v>
      </c>
      <c r="O867" s="87"/>
      <c r="P867" s="216">
        <f>O867*H867</f>
        <v>0</v>
      </c>
      <c r="Q867" s="216">
        <v>0.0012999999999999999</v>
      </c>
      <c r="R867" s="216">
        <f>Q867*H867</f>
        <v>0.15389399999999998</v>
      </c>
      <c r="S867" s="216">
        <v>0</v>
      </c>
      <c r="T867" s="217">
        <f>S867*H867</f>
        <v>0</v>
      </c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R867" s="218" t="s">
        <v>395</v>
      </c>
      <c r="AT867" s="218" t="s">
        <v>203</v>
      </c>
      <c r="AU867" s="218" t="s">
        <v>121</v>
      </c>
      <c r="AY867" s="20" t="s">
        <v>112</v>
      </c>
      <c r="BE867" s="219">
        <f>IF(N867="základní",J867,0)</f>
        <v>0</v>
      </c>
      <c r="BF867" s="219">
        <f>IF(N867="snížená",J867,0)</f>
        <v>0</v>
      </c>
      <c r="BG867" s="219">
        <f>IF(N867="zákl. přenesená",J867,0)</f>
        <v>0</v>
      </c>
      <c r="BH867" s="219">
        <f>IF(N867="sníž. přenesená",J867,0)</f>
        <v>0</v>
      </c>
      <c r="BI867" s="219">
        <f>IF(N867="nulová",J867,0)</f>
        <v>0</v>
      </c>
      <c r="BJ867" s="20" t="s">
        <v>121</v>
      </c>
      <c r="BK867" s="219">
        <f>ROUND(I867*H867,2)</f>
        <v>0</v>
      </c>
      <c r="BL867" s="20" t="s">
        <v>293</v>
      </c>
      <c r="BM867" s="218" t="s">
        <v>1044</v>
      </c>
    </row>
    <row r="868" s="2" customFormat="1">
      <c r="A868" s="41"/>
      <c r="B868" s="42"/>
      <c r="C868" s="43"/>
      <c r="D868" s="220" t="s">
        <v>123</v>
      </c>
      <c r="E868" s="43"/>
      <c r="F868" s="221" t="s">
        <v>1043</v>
      </c>
      <c r="G868" s="43"/>
      <c r="H868" s="43"/>
      <c r="I868" s="222"/>
      <c r="J868" s="43"/>
      <c r="K868" s="43"/>
      <c r="L868" s="47"/>
      <c r="M868" s="223"/>
      <c r="N868" s="224"/>
      <c r="O868" s="87"/>
      <c r="P868" s="87"/>
      <c r="Q868" s="87"/>
      <c r="R868" s="87"/>
      <c r="S868" s="87"/>
      <c r="T868" s="88"/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T868" s="20" t="s">
        <v>123</v>
      </c>
      <c r="AU868" s="20" t="s">
        <v>121</v>
      </c>
    </row>
    <row r="869" s="2" customFormat="1" ht="16.5" customHeight="1">
      <c r="A869" s="41"/>
      <c r="B869" s="42"/>
      <c r="C869" s="207" t="s">
        <v>1045</v>
      </c>
      <c r="D869" s="207" t="s">
        <v>115</v>
      </c>
      <c r="E869" s="208" t="s">
        <v>1046</v>
      </c>
      <c r="F869" s="209" t="s">
        <v>1047</v>
      </c>
      <c r="G869" s="210" t="s">
        <v>486</v>
      </c>
      <c r="H869" s="211">
        <v>8</v>
      </c>
      <c r="I869" s="212"/>
      <c r="J869" s="213">
        <f>ROUND(I869*H869,2)</f>
        <v>0</v>
      </c>
      <c r="K869" s="209" t="s">
        <v>19</v>
      </c>
      <c r="L869" s="47"/>
      <c r="M869" s="214" t="s">
        <v>19</v>
      </c>
      <c r="N869" s="215" t="s">
        <v>43</v>
      </c>
      <c r="O869" s="87"/>
      <c r="P869" s="216">
        <f>O869*H869</f>
        <v>0</v>
      </c>
      <c r="Q869" s="216">
        <v>0</v>
      </c>
      <c r="R869" s="216">
        <f>Q869*H869</f>
        <v>0</v>
      </c>
      <c r="S869" s="216">
        <v>0</v>
      </c>
      <c r="T869" s="217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8" t="s">
        <v>293</v>
      </c>
      <c r="AT869" s="218" t="s">
        <v>115</v>
      </c>
      <c r="AU869" s="218" t="s">
        <v>121</v>
      </c>
      <c r="AY869" s="20" t="s">
        <v>112</v>
      </c>
      <c r="BE869" s="219">
        <f>IF(N869="základní",J869,0)</f>
        <v>0</v>
      </c>
      <c r="BF869" s="219">
        <f>IF(N869="snížená",J869,0)</f>
        <v>0</v>
      </c>
      <c r="BG869" s="219">
        <f>IF(N869="zákl. přenesená",J869,0)</f>
        <v>0</v>
      </c>
      <c r="BH869" s="219">
        <f>IF(N869="sníž. přenesená",J869,0)</f>
        <v>0</v>
      </c>
      <c r="BI869" s="219">
        <f>IF(N869="nulová",J869,0)</f>
        <v>0</v>
      </c>
      <c r="BJ869" s="20" t="s">
        <v>121</v>
      </c>
      <c r="BK869" s="219">
        <f>ROUND(I869*H869,2)</f>
        <v>0</v>
      </c>
      <c r="BL869" s="20" t="s">
        <v>293</v>
      </c>
      <c r="BM869" s="218" t="s">
        <v>1048</v>
      </c>
    </row>
    <row r="870" s="2" customFormat="1">
      <c r="A870" s="41"/>
      <c r="B870" s="42"/>
      <c r="C870" s="43"/>
      <c r="D870" s="220" t="s">
        <v>123</v>
      </c>
      <c r="E870" s="43"/>
      <c r="F870" s="221" t="s">
        <v>1047</v>
      </c>
      <c r="G870" s="43"/>
      <c r="H870" s="43"/>
      <c r="I870" s="222"/>
      <c r="J870" s="43"/>
      <c r="K870" s="43"/>
      <c r="L870" s="47"/>
      <c r="M870" s="227"/>
      <c r="N870" s="228"/>
      <c r="O870" s="229"/>
      <c r="P870" s="229"/>
      <c r="Q870" s="229"/>
      <c r="R870" s="229"/>
      <c r="S870" s="229"/>
      <c r="T870" s="230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123</v>
      </c>
      <c r="AU870" s="20" t="s">
        <v>121</v>
      </c>
    </row>
    <row r="871" s="2" customFormat="1" ht="6.96" customHeight="1">
      <c r="A871" s="41"/>
      <c r="B871" s="62"/>
      <c r="C871" s="63"/>
      <c r="D871" s="63"/>
      <c r="E871" s="63"/>
      <c r="F871" s="63"/>
      <c r="G871" s="63"/>
      <c r="H871" s="63"/>
      <c r="I871" s="63"/>
      <c r="J871" s="63"/>
      <c r="K871" s="63"/>
      <c r="L871" s="47"/>
      <c r="M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</row>
  </sheetData>
  <sheetProtection sheet="1" autoFilter="0" formatColumns="0" formatRows="0" objects="1" scenarios="1" spinCount="100000" saltValue="uLgPw2afaq+DtBWY1lefI709Jmv33hktdJPdsw7juXvASFTmPucwdSnw1htZBIvoYBWeSBt6zDQUARU+p55mgg==" hashValue="zHG8vphtxUOfnvpWG6BE7QakCJ2LtPpdAJRDI1DUw8bJQd8/xFIn1JHuGdmmNZWQSQgp4Zw3JYRxuLMJSBpswA==" algorithmName="SHA-512" password="CC35"/>
  <autoFilter ref="C96:K870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2" r:id="rId1" display="https://podminky.urs.cz/item/CS_URS_2025_02/621142001"/>
    <hyperlink ref="F110" r:id="rId2" display="https://podminky.urs.cz/item/CS_URS_2025_02/621151031"/>
    <hyperlink ref="F118" r:id="rId3" display="https://podminky.urs.cz/item/CS_URS_2025_02/621531012"/>
    <hyperlink ref="F126" r:id="rId4" display="https://podminky.urs.cz/item/CS_URS_2025_02/621221011"/>
    <hyperlink ref="F134" r:id="rId5" display="https://podminky.urs.cz/item/CS_URS_2025_02/621221031"/>
    <hyperlink ref="F142" r:id="rId6" display="https://podminky.urs.cz/item/CS_URS_2025_02/622142001"/>
    <hyperlink ref="F146" r:id="rId7" display="https://podminky.urs.cz/item/CS_URS_2025_02/622151021"/>
    <hyperlink ref="F154" r:id="rId8" display="https://podminky.urs.cz/item/CS_URS_2025_02/622511112"/>
    <hyperlink ref="F162" r:id="rId9" display="https://podminky.urs.cz/item/CS_URS_2025_02/622151031"/>
    <hyperlink ref="F174" r:id="rId10" display="https://podminky.urs.cz/item/CS_URS_2025_02/622531012"/>
    <hyperlink ref="F186" r:id="rId11" display="https://podminky.urs.cz/item/CS_URS_2025_02/622222051"/>
    <hyperlink ref="F213" r:id="rId12" display="https://podminky.urs.cz/item/CS_URS_2025_02/622211011"/>
    <hyperlink ref="F224" r:id="rId13" display="https://podminky.urs.cz/item/CS_URS_2025_02/622221031"/>
    <hyperlink ref="F235" r:id="rId14" display="https://podminky.urs.cz/item/CS_URS_2025_02/622221011"/>
    <hyperlink ref="F243" r:id="rId15" display="https://podminky.urs.cz/item/CS_URS_2025_02/621251105"/>
    <hyperlink ref="F251" r:id="rId16" display="https://podminky.urs.cz/item/CS_URS_2025_02/622251101"/>
    <hyperlink ref="F259" r:id="rId17" display="https://podminky.urs.cz/item/CS_URS_2025_02/622251105"/>
    <hyperlink ref="F267" r:id="rId18" display="https://podminky.urs.cz/item/CS_URS_2025_02/622252001"/>
    <hyperlink ref="F273" r:id="rId19" display="https://podminky.urs.cz/item/CS_URS_2025_02/622252002"/>
    <hyperlink ref="F313" r:id="rId20" display="https://podminky.urs.cz/item/CS_URS_2025_02/629991011"/>
    <hyperlink ref="F325" r:id="rId21" display="https://podminky.urs.cz/item/CS_URS_2025_02/629995101"/>
    <hyperlink ref="F329" r:id="rId22" display="https://podminky.urs.cz/item/CS_URS_2025_02/631311125"/>
    <hyperlink ref="F334" r:id="rId23" display="https://podminky.urs.cz/item/CS_URS_2025_02/631319012"/>
    <hyperlink ref="F339" r:id="rId24" display="https://podminky.urs.cz/item/CS_URS_2025_02/631319173"/>
    <hyperlink ref="F344" r:id="rId25" display="https://podminky.urs.cz/item/CS_URS_2025_02/631319196"/>
    <hyperlink ref="F349" r:id="rId26" display="https://podminky.urs.cz/item/CS_URS_2025_02/631362021"/>
    <hyperlink ref="F353" r:id="rId27" display="https://podminky.urs.cz/item/CS_URS_2025_02/411351011"/>
    <hyperlink ref="F358" r:id="rId28" display="https://podminky.urs.cz/item/CS_URS_2025_02/411351012"/>
    <hyperlink ref="F370" r:id="rId29" display="https://podminky.urs.cz/item/CS_URS_2025_02/712771613"/>
    <hyperlink ref="F437" r:id="rId30" display="https://podminky.urs.cz/item/CS_URS_2025_02/622143004"/>
    <hyperlink ref="F455" r:id="rId31" display="https://podminky.urs.cz/item/CS_URS_2025_02/965042131"/>
    <hyperlink ref="F459" r:id="rId32" display="https://podminky.urs.cz/item/CS_URS_2025_02/965081213"/>
    <hyperlink ref="F463" r:id="rId33" display="https://podminky.urs.cz/item/CS_URS_2025_02/965081611"/>
    <hyperlink ref="F467" r:id="rId34" display="https://podminky.urs.cz/item/CS_URS_2025_02/968082016"/>
    <hyperlink ref="F472" r:id="rId35" display="https://podminky.urs.cz/item/CS_URS_2025_02/968082017"/>
    <hyperlink ref="F480" r:id="rId36" display="https://podminky.urs.cz/item/CS_URS_2025_02/968082022"/>
    <hyperlink ref="F488" r:id="rId37" display="https://podminky.urs.cz/item/CS_URS_2025_02/766691925"/>
    <hyperlink ref="F492" r:id="rId38" display="https://podminky.urs.cz/item/CS_URS_2025_02/978015361"/>
    <hyperlink ref="F513" r:id="rId39" display="https://podminky.urs.cz/item/CS_URS_2025_02/941111122"/>
    <hyperlink ref="F521" r:id="rId40" display="https://podminky.urs.cz/item/CS_URS_2025_02/941111222"/>
    <hyperlink ref="F525" r:id="rId41" display="https://podminky.urs.cz/item/CS_URS_2025_02/941111822"/>
    <hyperlink ref="F533" r:id="rId42" display="https://podminky.urs.cz/item/CS_URS_2025_02/944511111"/>
    <hyperlink ref="F541" r:id="rId43" display="https://podminky.urs.cz/item/CS_URS_2025_02/944511211"/>
    <hyperlink ref="F545" r:id="rId44" display="https://podminky.urs.cz/item/CS_URS_2025_02/944511811"/>
    <hyperlink ref="F554" r:id="rId45" display="https://podminky.urs.cz/item/CS_URS_2025_02/997013112"/>
    <hyperlink ref="F557" r:id="rId46" display="https://podminky.urs.cz/item/CS_URS_2025_02/997013501"/>
    <hyperlink ref="F560" r:id="rId47" display="https://podminky.urs.cz/item/CS_URS_2025_02/997013509"/>
    <hyperlink ref="F564" r:id="rId48" display="https://podminky.urs.cz/item/CS_URS_2025_02/997013631"/>
    <hyperlink ref="F568" r:id="rId49" display="https://podminky.urs.cz/item/CS_URS_2025_02/998011002"/>
    <hyperlink ref="F573" r:id="rId50" display="https://podminky.urs.cz/item/CS_URS_2025_02/711141811"/>
    <hyperlink ref="F578" r:id="rId51" display="https://podminky.urs.cz/item/CS_URS_2025_02/712361701"/>
    <hyperlink ref="F585" r:id="rId52" display="https://podminky.urs.cz/item/CS_URS_2025_02/712391171"/>
    <hyperlink ref="F610" r:id="rId53" display="https://podminky.urs.cz/item/CS_URS_2025_02/998712102"/>
    <hyperlink ref="F628" r:id="rId54" display="https://podminky.urs.cz/item/CS_URS_2025_02/751398812"/>
    <hyperlink ref="F631" r:id="rId55" display="https://podminky.urs.cz/item/CS_URS_2025_02/644941112"/>
    <hyperlink ref="F636" r:id="rId56" display="https://podminky.urs.cz/item/CS_URS_2025_02/644941121"/>
    <hyperlink ref="F642" r:id="rId57" display="https://podminky.urs.cz/item/CS_URS_2025_02/764002851"/>
    <hyperlink ref="F650" r:id="rId58" display="https://podminky.urs.cz/item/CS_URS_2025_02/764002861"/>
    <hyperlink ref="F658" r:id="rId59" display="https://podminky.urs.cz/item/CS_URS_2025_02/764004863"/>
    <hyperlink ref="F662" r:id="rId60" display="https://podminky.urs.cz/item/CS_URS_2025_02/764218604"/>
    <hyperlink ref="F667" r:id="rId61" display="https://podminky.urs.cz/item/CS_URS_2025_02/764226445"/>
    <hyperlink ref="F675" r:id="rId62" display="https://podminky.urs.cz/item/CS_URS_2025_02/764508131"/>
    <hyperlink ref="F681" r:id="rId63" display="https://podminky.urs.cz/item/CS_URS_2025_02/764508132"/>
    <hyperlink ref="F687" r:id="rId64" display="https://podminky.urs.cz/item/CS_URS_2025_02/764508134"/>
    <hyperlink ref="F692" r:id="rId65" display="https://podminky.urs.cz/item/CS_URS_2025_02/764508135"/>
    <hyperlink ref="F697" r:id="rId66" display="https://podminky.urs.cz/item/CS_URS_2025_02/998764102"/>
    <hyperlink ref="F701" r:id="rId67" display="https://podminky.urs.cz/item/CS_URS_2025_02/766622131"/>
    <hyperlink ref="F711" r:id="rId68" display="https://podminky.urs.cz/item/CS_URS_2025_02/766641131"/>
    <hyperlink ref="F726" r:id="rId69" display="https://podminky.urs.cz/item/CS_URS_2025_02/766691811"/>
    <hyperlink ref="F740" r:id="rId70" display="https://podminky.urs.cz/item/CS_URS_2025_02/766694116"/>
    <hyperlink ref="F759" r:id="rId71" display="https://podminky.urs.cz/item/CS_URS_2025_02/998766112"/>
    <hyperlink ref="F767" r:id="rId72" display="https://podminky.urs.cz/item/CS_URS_2025_02/767161814"/>
    <hyperlink ref="F776" r:id="rId73" display="https://podminky.urs.cz/item/CS_URS_2025_02/998767122"/>
    <hyperlink ref="F780" r:id="rId74" display="https://podminky.urs.cz/item/CS_URS_2025_02/783101201"/>
    <hyperlink ref="F784" r:id="rId75" display="https://podminky.urs.cz/item/CS_URS_2025_02/783101401"/>
    <hyperlink ref="F788" r:id="rId76" display="https://podminky.urs.cz/item/CS_URS_2025_02/783114101"/>
    <hyperlink ref="F792" r:id="rId77" display="https://podminky.urs.cz/item/CS_URS_2025_02/783118101"/>
    <hyperlink ref="F796" r:id="rId78" display="https://podminky.urs.cz/item/CS_URS_2025_02/783301303"/>
    <hyperlink ref="F799" r:id="rId79" display="https://podminky.urs.cz/item/CS_URS_2025_02/783301311"/>
    <hyperlink ref="F802" r:id="rId80" display="https://podminky.urs.cz/item/CS_URS_2025_02/783314201"/>
    <hyperlink ref="F805" r:id="rId81" display="https://podminky.urs.cz/item/CS_URS_2025_02/783317101"/>
    <hyperlink ref="F808" r:id="rId82" display="https://podminky.urs.cz/item/CS_URS_2025_02/783913171"/>
    <hyperlink ref="F814" r:id="rId83" display="https://podminky.urs.cz/item/CS_URS_2025_02/784181101"/>
    <hyperlink ref="F828" r:id="rId84" display="https://podminky.urs.cz/item/CS_URS_2025_02/784211111"/>
    <hyperlink ref="F842" r:id="rId85" display="https://podminky.urs.cz/item/CS_URS_2025_02/784211141"/>
    <hyperlink ref="F857" r:id="rId86" display="https://podminky.urs.cz/item/CS_URS_2025_02/786624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7" customFormat="1" ht="45" customHeight="1">
      <c r="B3" s="289"/>
      <c r="C3" s="290" t="s">
        <v>1049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1050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1051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1052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1053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1054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1055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1056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1057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1058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1059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78</v>
      </c>
      <c r="F18" s="296" t="s">
        <v>1060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1061</v>
      </c>
      <c r="F19" s="296" t="s">
        <v>1062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1063</v>
      </c>
      <c r="F20" s="296" t="s">
        <v>1064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1065</v>
      </c>
      <c r="F21" s="296" t="s">
        <v>1066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1067</v>
      </c>
      <c r="F22" s="296" t="s">
        <v>1068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1069</v>
      </c>
      <c r="F23" s="296" t="s">
        <v>1070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1071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1072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1073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1074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1075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1076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1077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1078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1079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98</v>
      </c>
      <c r="F36" s="296"/>
      <c r="G36" s="296" t="s">
        <v>1080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1081</v>
      </c>
      <c r="F37" s="296"/>
      <c r="G37" s="296" t="s">
        <v>1082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52</v>
      </c>
      <c r="F38" s="296"/>
      <c r="G38" s="296" t="s">
        <v>1083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53</v>
      </c>
      <c r="F39" s="296"/>
      <c r="G39" s="296" t="s">
        <v>1084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99</v>
      </c>
      <c r="F40" s="296"/>
      <c r="G40" s="296" t="s">
        <v>1085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100</v>
      </c>
      <c r="F41" s="296"/>
      <c r="G41" s="296" t="s">
        <v>1086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1087</v>
      </c>
      <c r="F42" s="296"/>
      <c r="G42" s="296" t="s">
        <v>1088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1089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1090</v>
      </c>
      <c r="F44" s="296"/>
      <c r="G44" s="296" t="s">
        <v>1091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102</v>
      </c>
      <c r="F45" s="296"/>
      <c r="G45" s="296" t="s">
        <v>1092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1093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1094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1095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1096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1097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1098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1099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1100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1101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1102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1103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1104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1105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1106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1107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1108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1109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1110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1111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1112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1113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1114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1115</v>
      </c>
      <c r="D76" s="314"/>
      <c r="E76" s="314"/>
      <c r="F76" s="314" t="s">
        <v>1116</v>
      </c>
      <c r="G76" s="315"/>
      <c r="H76" s="314" t="s">
        <v>53</v>
      </c>
      <c r="I76" s="314" t="s">
        <v>56</v>
      </c>
      <c r="J76" s="314" t="s">
        <v>1117</v>
      </c>
      <c r="K76" s="313"/>
    </row>
    <row r="77" s="1" customFormat="1" ht="17.25" customHeight="1">
      <c r="B77" s="311"/>
      <c r="C77" s="316" t="s">
        <v>1118</v>
      </c>
      <c r="D77" s="316"/>
      <c r="E77" s="316"/>
      <c r="F77" s="317" t="s">
        <v>1119</v>
      </c>
      <c r="G77" s="318"/>
      <c r="H77" s="316"/>
      <c r="I77" s="316"/>
      <c r="J77" s="316" t="s">
        <v>1120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52</v>
      </c>
      <c r="D79" s="321"/>
      <c r="E79" s="321"/>
      <c r="F79" s="322" t="s">
        <v>1121</v>
      </c>
      <c r="G79" s="323"/>
      <c r="H79" s="299" t="s">
        <v>1122</v>
      </c>
      <c r="I79" s="299" t="s">
        <v>1123</v>
      </c>
      <c r="J79" s="299">
        <v>20</v>
      </c>
      <c r="K79" s="313"/>
    </row>
    <row r="80" s="1" customFormat="1" ht="15" customHeight="1">
      <c r="B80" s="311"/>
      <c r="C80" s="299" t="s">
        <v>1124</v>
      </c>
      <c r="D80" s="299"/>
      <c r="E80" s="299"/>
      <c r="F80" s="322" t="s">
        <v>1121</v>
      </c>
      <c r="G80" s="323"/>
      <c r="H80" s="299" t="s">
        <v>1125</v>
      </c>
      <c r="I80" s="299" t="s">
        <v>1123</v>
      </c>
      <c r="J80" s="299">
        <v>120</v>
      </c>
      <c r="K80" s="313"/>
    </row>
    <row r="81" s="1" customFormat="1" ht="15" customHeight="1">
      <c r="B81" s="324"/>
      <c r="C81" s="299" t="s">
        <v>1126</v>
      </c>
      <c r="D81" s="299"/>
      <c r="E81" s="299"/>
      <c r="F81" s="322" t="s">
        <v>1127</v>
      </c>
      <c r="G81" s="323"/>
      <c r="H81" s="299" t="s">
        <v>1128</v>
      </c>
      <c r="I81" s="299" t="s">
        <v>1123</v>
      </c>
      <c r="J81" s="299">
        <v>50</v>
      </c>
      <c r="K81" s="313"/>
    </row>
    <row r="82" s="1" customFormat="1" ht="15" customHeight="1">
      <c r="B82" s="324"/>
      <c r="C82" s="299" t="s">
        <v>1129</v>
      </c>
      <c r="D82" s="299"/>
      <c r="E82" s="299"/>
      <c r="F82" s="322" t="s">
        <v>1121</v>
      </c>
      <c r="G82" s="323"/>
      <c r="H82" s="299" t="s">
        <v>1130</v>
      </c>
      <c r="I82" s="299" t="s">
        <v>1131</v>
      </c>
      <c r="J82" s="299"/>
      <c r="K82" s="313"/>
    </row>
    <row r="83" s="1" customFormat="1" ht="15" customHeight="1">
      <c r="B83" s="324"/>
      <c r="C83" s="325" t="s">
        <v>1132</v>
      </c>
      <c r="D83" s="325"/>
      <c r="E83" s="325"/>
      <c r="F83" s="326" t="s">
        <v>1127</v>
      </c>
      <c r="G83" s="325"/>
      <c r="H83" s="325" t="s">
        <v>1133</v>
      </c>
      <c r="I83" s="325" t="s">
        <v>1123</v>
      </c>
      <c r="J83" s="325">
        <v>15</v>
      </c>
      <c r="K83" s="313"/>
    </row>
    <row r="84" s="1" customFormat="1" ht="15" customHeight="1">
      <c r="B84" s="324"/>
      <c r="C84" s="325" t="s">
        <v>1134</v>
      </c>
      <c r="D84" s="325"/>
      <c r="E84" s="325"/>
      <c r="F84" s="326" t="s">
        <v>1127</v>
      </c>
      <c r="G84" s="325"/>
      <c r="H84" s="325" t="s">
        <v>1135</v>
      </c>
      <c r="I84" s="325" t="s">
        <v>1123</v>
      </c>
      <c r="J84" s="325">
        <v>15</v>
      </c>
      <c r="K84" s="313"/>
    </row>
    <row r="85" s="1" customFormat="1" ht="15" customHeight="1">
      <c r="B85" s="324"/>
      <c r="C85" s="325" t="s">
        <v>1136</v>
      </c>
      <c r="D85" s="325"/>
      <c r="E85" s="325"/>
      <c r="F85" s="326" t="s">
        <v>1127</v>
      </c>
      <c r="G85" s="325"/>
      <c r="H85" s="325" t="s">
        <v>1137</v>
      </c>
      <c r="I85" s="325" t="s">
        <v>1123</v>
      </c>
      <c r="J85" s="325">
        <v>20</v>
      </c>
      <c r="K85" s="313"/>
    </row>
    <row r="86" s="1" customFormat="1" ht="15" customHeight="1">
      <c r="B86" s="324"/>
      <c r="C86" s="325" t="s">
        <v>1138</v>
      </c>
      <c r="D86" s="325"/>
      <c r="E86" s="325"/>
      <c r="F86" s="326" t="s">
        <v>1127</v>
      </c>
      <c r="G86" s="325"/>
      <c r="H86" s="325" t="s">
        <v>1139</v>
      </c>
      <c r="I86" s="325" t="s">
        <v>1123</v>
      </c>
      <c r="J86" s="325">
        <v>20</v>
      </c>
      <c r="K86" s="313"/>
    </row>
    <row r="87" s="1" customFormat="1" ht="15" customHeight="1">
      <c r="B87" s="324"/>
      <c r="C87" s="299" t="s">
        <v>1140</v>
      </c>
      <c r="D87" s="299"/>
      <c r="E87" s="299"/>
      <c r="F87" s="322" t="s">
        <v>1127</v>
      </c>
      <c r="G87" s="323"/>
      <c r="H87" s="299" t="s">
        <v>1141</v>
      </c>
      <c r="I87" s="299" t="s">
        <v>1123</v>
      </c>
      <c r="J87" s="299">
        <v>50</v>
      </c>
      <c r="K87" s="313"/>
    </row>
    <row r="88" s="1" customFormat="1" ht="15" customHeight="1">
      <c r="B88" s="324"/>
      <c r="C88" s="299" t="s">
        <v>1142</v>
      </c>
      <c r="D88" s="299"/>
      <c r="E88" s="299"/>
      <c r="F88" s="322" t="s">
        <v>1127</v>
      </c>
      <c r="G88" s="323"/>
      <c r="H88" s="299" t="s">
        <v>1143</v>
      </c>
      <c r="I88" s="299" t="s">
        <v>1123</v>
      </c>
      <c r="J88" s="299">
        <v>20</v>
      </c>
      <c r="K88" s="313"/>
    </row>
    <row r="89" s="1" customFormat="1" ht="15" customHeight="1">
      <c r="B89" s="324"/>
      <c r="C89" s="299" t="s">
        <v>1144</v>
      </c>
      <c r="D89" s="299"/>
      <c r="E89" s="299"/>
      <c r="F89" s="322" t="s">
        <v>1127</v>
      </c>
      <c r="G89" s="323"/>
      <c r="H89" s="299" t="s">
        <v>1145</v>
      </c>
      <c r="I89" s="299" t="s">
        <v>1123</v>
      </c>
      <c r="J89" s="299">
        <v>20</v>
      </c>
      <c r="K89" s="313"/>
    </row>
    <row r="90" s="1" customFormat="1" ht="15" customHeight="1">
      <c r="B90" s="324"/>
      <c r="C90" s="299" t="s">
        <v>1146</v>
      </c>
      <c r="D90" s="299"/>
      <c r="E90" s="299"/>
      <c r="F90" s="322" t="s">
        <v>1127</v>
      </c>
      <c r="G90" s="323"/>
      <c r="H90" s="299" t="s">
        <v>1147</v>
      </c>
      <c r="I90" s="299" t="s">
        <v>1123</v>
      </c>
      <c r="J90" s="299">
        <v>50</v>
      </c>
      <c r="K90" s="313"/>
    </row>
    <row r="91" s="1" customFormat="1" ht="15" customHeight="1">
      <c r="B91" s="324"/>
      <c r="C91" s="299" t="s">
        <v>1148</v>
      </c>
      <c r="D91" s="299"/>
      <c r="E91" s="299"/>
      <c r="F91" s="322" t="s">
        <v>1127</v>
      </c>
      <c r="G91" s="323"/>
      <c r="H91" s="299" t="s">
        <v>1148</v>
      </c>
      <c r="I91" s="299" t="s">
        <v>1123</v>
      </c>
      <c r="J91" s="299">
        <v>50</v>
      </c>
      <c r="K91" s="313"/>
    </row>
    <row r="92" s="1" customFormat="1" ht="15" customHeight="1">
      <c r="B92" s="324"/>
      <c r="C92" s="299" t="s">
        <v>1149</v>
      </c>
      <c r="D92" s="299"/>
      <c r="E92" s="299"/>
      <c r="F92" s="322" t="s">
        <v>1127</v>
      </c>
      <c r="G92" s="323"/>
      <c r="H92" s="299" t="s">
        <v>1150</v>
      </c>
      <c r="I92" s="299" t="s">
        <v>1123</v>
      </c>
      <c r="J92" s="299">
        <v>255</v>
      </c>
      <c r="K92" s="313"/>
    </row>
    <row r="93" s="1" customFormat="1" ht="15" customHeight="1">
      <c r="B93" s="324"/>
      <c r="C93" s="299" t="s">
        <v>1151</v>
      </c>
      <c r="D93" s="299"/>
      <c r="E93" s="299"/>
      <c r="F93" s="322" t="s">
        <v>1121</v>
      </c>
      <c r="G93" s="323"/>
      <c r="H93" s="299" t="s">
        <v>1152</v>
      </c>
      <c r="I93" s="299" t="s">
        <v>1153</v>
      </c>
      <c r="J93" s="299"/>
      <c r="K93" s="313"/>
    </row>
    <row r="94" s="1" customFormat="1" ht="15" customHeight="1">
      <c r="B94" s="324"/>
      <c r="C94" s="299" t="s">
        <v>1154</v>
      </c>
      <c r="D94" s="299"/>
      <c r="E94" s="299"/>
      <c r="F94" s="322" t="s">
        <v>1121</v>
      </c>
      <c r="G94" s="323"/>
      <c r="H94" s="299" t="s">
        <v>1155</v>
      </c>
      <c r="I94" s="299" t="s">
        <v>1156</v>
      </c>
      <c r="J94" s="299"/>
      <c r="K94" s="313"/>
    </row>
    <row r="95" s="1" customFormat="1" ht="15" customHeight="1">
      <c r="B95" s="324"/>
      <c r="C95" s="299" t="s">
        <v>1157</v>
      </c>
      <c r="D95" s="299"/>
      <c r="E95" s="299"/>
      <c r="F95" s="322" t="s">
        <v>1121</v>
      </c>
      <c r="G95" s="323"/>
      <c r="H95" s="299" t="s">
        <v>1157</v>
      </c>
      <c r="I95" s="299" t="s">
        <v>1156</v>
      </c>
      <c r="J95" s="299"/>
      <c r="K95" s="313"/>
    </row>
    <row r="96" s="1" customFormat="1" ht="15" customHeight="1">
      <c r="B96" s="324"/>
      <c r="C96" s="299" t="s">
        <v>37</v>
      </c>
      <c r="D96" s="299"/>
      <c r="E96" s="299"/>
      <c r="F96" s="322" t="s">
        <v>1121</v>
      </c>
      <c r="G96" s="323"/>
      <c r="H96" s="299" t="s">
        <v>1158</v>
      </c>
      <c r="I96" s="299" t="s">
        <v>1156</v>
      </c>
      <c r="J96" s="299"/>
      <c r="K96" s="313"/>
    </row>
    <row r="97" s="1" customFormat="1" ht="15" customHeight="1">
      <c r="B97" s="324"/>
      <c r="C97" s="299" t="s">
        <v>47</v>
      </c>
      <c r="D97" s="299"/>
      <c r="E97" s="299"/>
      <c r="F97" s="322" t="s">
        <v>1121</v>
      </c>
      <c r="G97" s="323"/>
      <c r="H97" s="299" t="s">
        <v>1159</v>
      </c>
      <c r="I97" s="299" t="s">
        <v>1156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1160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1115</v>
      </c>
      <c r="D103" s="314"/>
      <c r="E103" s="314"/>
      <c r="F103" s="314" t="s">
        <v>1116</v>
      </c>
      <c r="G103" s="315"/>
      <c r="H103" s="314" t="s">
        <v>53</v>
      </c>
      <c r="I103" s="314" t="s">
        <v>56</v>
      </c>
      <c r="J103" s="314" t="s">
        <v>1117</v>
      </c>
      <c r="K103" s="313"/>
    </row>
    <row r="104" s="1" customFormat="1" ht="17.25" customHeight="1">
      <c r="B104" s="311"/>
      <c r="C104" s="316" t="s">
        <v>1118</v>
      </c>
      <c r="D104" s="316"/>
      <c r="E104" s="316"/>
      <c r="F104" s="317" t="s">
        <v>1119</v>
      </c>
      <c r="G104" s="318"/>
      <c r="H104" s="316"/>
      <c r="I104" s="316"/>
      <c r="J104" s="316" t="s">
        <v>1120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52</v>
      </c>
      <c r="D106" s="321"/>
      <c r="E106" s="321"/>
      <c r="F106" s="322" t="s">
        <v>1121</v>
      </c>
      <c r="G106" s="299"/>
      <c r="H106" s="299" t="s">
        <v>1161</v>
      </c>
      <c r="I106" s="299" t="s">
        <v>1123</v>
      </c>
      <c r="J106" s="299">
        <v>20</v>
      </c>
      <c r="K106" s="313"/>
    </row>
    <row r="107" s="1" customFormat="1" ht="15" customHeight="1">
      <c r="B107" s="311"/>
      <c r="C107" s="299" t="s">
        <v>1124</v>
      </c>
      <c r="D107" s="299"/>
      <c r="E107" s="299"/>
      <c r="F107" s="322" t="s">
        <v>1121</v>
      </c>
      <c r="G107" s="299"/>
      <c r="H107" s="299" t="s">
        <v>1161</v>
      </c>
      <c r="I107" s="299" t="s">
        <v>1123</v>
      </c>
      <c r="J107" s="299">
        <v>120</v>
      </c>
      <c r="K107" s="313"/>
    </row>
    <row r="108" s="1" customFormat="1" ht="15" customHeight="1">
      <c r="B108" s="324"/>
      <c r="C108" s="299" t="s">
        <v>1126</v>
      </c>
      <c r="D108" s="299"/>
      <c r="E108" s="299"/>
      <c r="F108" s="322" t="s">
        <v>1127</v>
      </c>
      <c r="G108" s="299"/>
      <c r="H108" s="299" t="s">
        <v>1161</v>
      </c>
      <c r="I108" s="299" t="s">
        <v>1123</v>
      </c>
      <c r="J108" s="299">
        <v>50</v>
      </c>
      <c r="K108" s="313"/>
    </row>
    <row r="109" s="1" customFormat="1" ht="15" customHeight="1">
      <c r="B109" s="324"/>
      <c r="C109" s="299" t="s">
        <v>1129</v>
      </c>
      <c r="D109" s="299"/>
      <c r="E109" s="299"/>
      <c r="F109" s="322" t="s">
        <v>1121</v>
      </c>
      <c r="G109" s="299"/>
      <c r="H109" s="299" t="s">
        <v>1161</v>
      </c>
      <c r="I109" s="299" t="s">
        <v>1131</v>
      </c>
      <c r="J109" s="299"/>
      <c r="K109" s="313"/>
    </row>
    <row r="110" s="1" customFormat="1" ht="15" customHeight="1">
      <c r="B110" s="324"/>
      <c r="C110" s="299" t="s">
        <v>1140</v>
      </c>
      <c r="D110" s="299"/>
      <c r="E110" s="299"/>
      <c r="F110" s="322" t="s">
        <v>1127</v>
      </c>
      <c r="G110" s="299"/>
      <c r="H110" s="299" t="s">
        <v>1161</v>
      </c>
      <c r="I110" s="299" t="s">
        <v>1123</v>
      </c>
      <c r="J110" s="299">
        <v>50</v>
      </c>
      <c r="K110" s="313"/>
    </row>
    <row r="111" s="1" customFormat="1" ht="15" customHeight="1">
      <c r="B111" s="324"/>
      <c r="C111" s="299" t="s">
        <v>1148</v>
      </c>
      <c r="D111" s="299"/>
      <c r="E111" s="299"/>
      <c r="F111" s="322" t="s">
        <v>1127</v>
      </c>
      <c r="G111" s="299"/>
      <c r="H111" s="299" t="s">
        <v>1161</v>
      </c>
      <c r="I111" s="299" t="s">
        <v>1123</v>
      </c>
      <c r="J111" s="299">
        <v>50</v>
      </c>
      <c r="K111" s="313"/>
    </row>
    <row r="112" s="1" customFormat="1" ht="15" customHeight="1">
      <c r="B112" s="324"/>
      <c r="C112" s="299" t="s">
        <v>1146</v>
      </c>
      <c r="D112" s="299"/>
      <c r="E112" s="299"/>
      <c r="F112" s="322" t="s">
        <v>1127</v>
      </c>
      <c r="G112" s="299"/>
      <c r="H112" s="299" t="s">
        <v>1161</v>
      </c>
      <c r="I112" s="299" t="s">
        <v>1123</v>
      </c>
      <c r="J112" s="299">
        <v>50</v>
      </c>
      <c r="K112" s="313"/>
    </row>
    <row r="113" s="1" customFormat="1" ht="15" customHeight="1">
      <c r="B113" s="324"/>
      <c r="C113" s="299" t="s">
        <v>52</v>
      </c>
      <c r="D113" s="299"/>
      <c r="E113" s="299"/>
      <c r="F113" s="322" t="s">
        <v>1121</v>
      </c>
      <c r="G113" s="299"/>
      <c r="H113" s="299" t="s">
        <v>1162</v>
      </c>
      <c r="I113" s="299" t="s">
        <v>1123</v>
      </c>
      <c r="J113" s="299">
        <v>20</v>
      </c>
      <c r="K113" s="313"/>
    </row>
    <row r="114" s="1" customFormat="1" ht="15" customHeight="1">
      <c r="B114" s="324"/>
      <c r="C114" s="299" t="s">
        <v>1163</v>
      </c>
      <c r="D114" s="299"/>
      <c r="E114" s="299"/>
      <c r="F114" s="322" t="s">
        <v>1121</v>
      </c>
      <c r="G114" s="299"/>
      <c r="H114" s="299" t="s">
        <v>1164</v>
      </c>
      <c r="I114" s="299" t="s">
        <v>1123</v>
      </c>
      <c r="J114" s="299">
        <v>120</v>
      </c>
      <c r="K114" s="313"/>
    </row>
    <row r="115" s="1" customFormat="1" ht="15" customHeight="1">
      <c r="B115" s="324"/>
      <c r="C115" s="299" t="s">
        <v>37</v>
      </c>
      <c r="D115" s="299"/>
      <c r="E115" s="299"/>
      <c r="F115" s="322" t="s">
        <v>1121</v>
      </c>
      <c r="G115" s="299"/>
      <c r="H115" s="299" t="s">
        <v>1165</v>
      </c>
      <c r="I115" s="299" t="s">
        <v>1156</v>
      </c>
      <c r="J115" s="299"/>
      <c r="K115" s="313"/>
    </row>
    <row r="116" s="1" customFormat="1" ht="15" customHeight="1">
      <c r="B116" s="324"/>
      <c r="C116" s="299" t="s">
        <v>47</v>
      </c>
      <c r="D116" s="299"/>
      <c r="E116" s="299"/>
      <c r="F116" s="322" t="s">
        <v>1121</v>
      </c>
      <c r="G116" s="299"/>
      <c r="H116" s="299" t="s">
        <v>1166</v>
      </c>
      <c r="I116" s="299" t="s">
        <v>1156</v>
      </c>
      <c r="J116" s="299"/>
      <c r="K116" s="313"/>
    </row>
    <row r="117" s="1" customFormat="1" ht="15" customHeight="1">
      <c r="B117" s="324"/>
      <c r="C117" s="299" t="s">
        <v>56</v>
      </c>
      <c r="D117" s="299"/>
      <c r="E117" s="299"/>
      <c r="F117" s="322" t="s">
        <v>1121</v>
      </c>
      <c r="G117" s="299"/>
      <c r="H117" s="299" t="s">
        <v>1167</v>
      </c>
      <c r="I117" s="299" t="s">
        <v>1168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1169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1115</v>
      </c>
      <c r="D123" s="314"/>
      <c r="E123" s="314"/>
      <c r="F123" s="314" t="s">
        <v>1116</v>
      </c>
      <c r="G123" s="315"/>
      <c r="H123" s="314" t="s">
        <v>53</v>
      </c>
      <c r="I123" s="314" t="s">
        <v>56</v>
      </c>
      <c r="J123" s="314" t="s">
        <v>1117</v>
      </c>
      <c r="K123" s="343"/>
    </row>
    <row r="124" s="1" customFormat="1" ht="17.25" customHeight="1">
      <c r="B124" s="342"/>
      <c r="C124" s="316" t="s">
        <v>1118</v>
      </c>
      <c r="D124" s="316"/>
      <c r="E124" s="316"/>
      <c r="F124" s="317" t="s">
        <v>1119</v>
      </c>
      <c r="G124" s="318"/>
      <c r="H124" s="316"/>
      <c r="I124" s="316"/>
      <c r="J124" s="316" t="s">
        <v>1120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1124</v>
      </c>
      <c r="D126" s="321"/>
      <c r="E126" s="321"/>
      <c r="F126" s="322" t="s">
        <v>1121</v>
      </c>
      <c r="G126" s="299"/>
      <c r="H126" s="299" t="s">
        <v>1161</v>
      </c>
      <c r="I126" s="299" t="s">
        <v>1123</v>
      </c>
      <c r="J126" s="299">
        <v>120</v>
      </c>
      <c r="K126" s="347"/>
    </row>
    <row r="127" s="1" customFormat="1" ht="15" customHeight="1">
      <c r="B127" s="344"/>
      <c r="C127" s="299" t="s">
        <v>1170</v>
      </c>
      <c r="D127" s="299"/>
      <c r="E127" s="299"/>
      <c r="F127" s="322" t="s">
        <v>1121</v>
      </c>
      <c r="G127" s="299"/>
      <c r="H127" s="299" t="s">
        <v>1171</v>
      </c>
      <c r="I127" s="299" t="s">
        <v>1123</v>
      </c>
      <c r="J127" s="299" t="s">
        <v>1172</v>
      </c>
      <c r="K127" s="347"/>
    </row>
    <row r="128" s="1" customFormat="1" ht="15" customHeight="1">
      <c r="B128" s="344"/>
      <c r="C128" s="299" t="s">
        <v>1069</v>
      </c>
      <c r="D128" s="299"/>
      <c r="E128" s="299"/>
      <c r="F128" s="322" t="s">
        <v>1121</v>
      </c>
      <c r="G128" s="299"/>
      <c r="H128" s="299" t="s">
        <v>1173</v>
      </c>
      <c r="I128" s="299" t="s">
        <v>1123</v>
      </c>
      <c r="J128" s="299" t="s">
        <v>1172</v>
      </c>
      <c r="K128" s="347"/>
    </row>
    <row r="129" s="1" customFormat="1" ht="15" customHeight="1">
      <c r="B129" s="344"/>
      <c r="C129" s="299" t="s">
        <v>1132</v>
      </c>
      <c r="D129" s="299"/>
      <c r="E129" s="299"/>
      <c r="F129" s="322" t="s">
        <v>1127</v>
      </c>
      <c r="G129" s="299"/>
      <c r="H129" s="299" t="s">
        <v>1133</v>
      </c>
      <c r="I129" s="299" t="s">
        <v>1123</v>
      </c>
      <c r="J129" s="299">
        <v>15</v>
      </c>
      <c r="K129" s="347"/>
    </row>
    <row r="130" s="1" customFormat="1" ht="15" customHeight="1">
      <c r="B130" s="344"/>
      <c r="C130" s="325" t="s">
        <v>1134</v>
      </c>
      <c r="D130" s="325"/>
      <c r="E130" s="325"/>
      <c r="F130" s="326" t="s">
        <v>1127</v>
      </c>
      <c r="G130" s="325"/>
      <c r="H130" s="325" t="s">
        <v>1135</v>
      </c>
      <c r="I130" s="325" t="s">
        <v>1123</v>
      </c>
      <c r="J130" s="325">
        <v>15</v>
      </c>
      <c r="K130" s="347"/>
    </row>
    <row r="131" s="1" customFormat="1" ht="15" customHeight="1">
      <c r="B131" s="344"/>
      <c r="C131" s="325" t="s">
        <v>1136</v>
      </c>
      <c r="D131" s="325"/>
      <c r="E131" s="325"/>
      <c r="F131" s="326" t="s">
        <v>1127</v>
      </c>
      <c r="G131" s="325"/>
      <c r="H131" s="325" t="s">
        <v>1137</v>
      </c>
      <c r="I131" s="325" t="s">
        <v>1123</v>
      </c>
      <c r="J131" s="325">
        <v>20</v>
      </c>
      <c r="K131" s="347"/>
    </row>
    <row r="132" s="1" customFormat="1" ht="15" customHeight="1">
      <c r="B132" s="344"/>
      <c r="C132" s="325" t="s">
        <v>1138</v>
      </c>
      <c r="D132" s="325"/>
      <c r="E132" s="325"/>
      <c r="F132" s="326" t="s">
        <v>1127</v>
      </c>
      <c r="G132" s="325"/>
      <c r="H132" s="325" t="s">
        <v>1139</v>
      </c>
      <c r="I132" s="325" t="s">
        <v>1123</v>
      </c>
      <c r="J132" s="325">
        <v>20</v>
      </c>
      <c r="K132" s="347"/>
    </row>
    <row r="133" s="1" customFormat="1" ht="15" customHeight="1">
      <c r="B133" s="344"/>
      <c r="C133" s="299" t="s">
        <v>1126</v>
      </c>
      <c r="D133" s="299"/>
      <c r="E133" s="299"/>
      <c r="F133" s="322" t="s">
        <v>1127</v>
      </c>
      <c r="G133" s="299"/>
      <c r="H133" s="299" t="s">
        <v>1161</v>
      </c>
      <c r="I133" s="299" t="s">
        <v>1123</v>
      </c>
      <c r="J133" s="299">
        <v>50</v>
      </c>
      <c r="K133" s="347"/>
    </row>
    <row r="134" s="1" customFormat="1" ht="15" customHeight="1">
      <c r="B134" s="344"/>
      <c r="C134" s="299" t="s">
        <v>1140</v>
      </c>
      <c r="D134" s="299"/>
      <c r="E134" s="299"/>
      <c r="F134" s="322" t="s">
        <v>1127</v>
      </c>
      <c r="G134" s="299"/>
      <c r="H134" s="299" t="s">
        <v>1161</v>
      </c>
      <c r="I134" s="299" t="s">
        <v>1123</v>
      </c>
      <c r="J134" s="299">
        <v>50</v>
      </c>
      <c r="K134" s="347"/>
    </row>
    <row r="135" s="1" customFormat="1" ht="15" customHeight="1">
      <c r="B135" s="344"/>
      <c r="C135" s="299" t="s">
        <v>1146</v>
      </c>
      <c r="D135" s="299"/>
      <c r="E135" s="299"/>
      <c r="F135" s="322" t="s">
        <v>1127</v>
      </c>
      <c r="G135" s="299"/>
      <c r="H135" s="299" t="s">
        <v>1161</v>
      </c>
      <c r="I135" s="299" t="s">
        <v>1123</v>
      </c>
      <c r="J135" s="299">
        <v>50</v>
      </c>
      <c r="K135" s="347"/>
    </row>
    <row r="136" s="1" customFormat="1" ht="15" customHeight="1">
      <c r="B136" s="344"/>
      <c r="C136" s="299" t="s">
        <v>1148</v>
      </c>
      <c r="D136" s="299"/>
      <c r="E136" s="299"/>
      <c r="F136" s="322" t="s">
        <v>1127</v>
      </c>
      <c r="G136" s="299"/>
      <c r="H136" s="299" t="s">
        <v>1161</v>
      </c>
      <c r="I136" s="299" t="s">
        <v>1123</v>
      </c>
      <c r="J136" s="299">
        <v>50</v>
      </c>
      <c r="K136" s="347"/>
    </row>
    <row r="137" s="1" customFormat="1" ht="15" customHeight="1">
      <c r="B137" s="344"/>
      <c r="C137" s="299" t="s">
        <v>1149</v>
      </c>
      <c r="D137" s="299"/>
      <c r="E137" s="299"/>
      <c r="F137" s="322" t="s">
        <v>1127</v>
      </c>
      <c r="G137" s="299"/>
      <c r="H137" s="299" t="s">
        <v>1174</v>
      </c>
      <c r="I137" s="299" t="s">
        <v>1123</v>
      </c>
      <c r="J137" s="299">
        <v>255</v>
      </c>
      <c r="K137" s="347"/>
    </row>
    <row r="138" s="1" customFormat="1" ht="15" customHeight="1">
      <c r="B138" s="344"/>
      <c r="C138" s="299" t="s">
        <v>1151</v>
      </c>
      <c r="D138" s="299"/>
      <c r="E138" s="299"/>
      <c r="F138" s="322" t="s">
        <v>1121</v>
      </c>
      <c r="G138" s="299"/>
      <c r="H138" s="299" t="s">
        <v>1175</v>
      </c>
      <c r="I138" s="299" t="s">
        <v>1153</v>
      </c>
      <c r="J138" s="299"/>
      <c r="K138" s="347"/>
    </row>
    <row r="139" s="1" customFormat="1" ht="15" customHeight="1">
      <c r="B139" s="344"/>
      <c r="C139" s="299" t="s">
        <v>1154</v>
      </c>
      <c r="D139" s="299"/>
      <c r="E139" s="299"/>
      <c r="F139" s="322" t="s">
        <v>1121</v>
      </c>
      <c r="G139" s="299"/>
      <c r="H139" s="299" t="s">
        <v>1176</v>
      </c>
      <c r="I139" s="299" t="s">
        <v>1156</v>
      </c>
      <c r="J139" s="299"/>
      <c r="K139" s="347"/>
    </row>
    <row r="140" s="1" customFormat="1" ht="15" customHeight="1">
      <c r="B140" s="344"/>
      <c r="C140" s="299" t="s">
        <v>1157</v>
      </c>
      <c r="D140" s="299"/>
      <c r="E140" s="299"/>
      <c r="F140" s="322" t="s">
        <v>1121</v>
      </c>
      <c r="G140" s="299"/>
      <c r="H140" s="299" t="s">
        <v>1157</v>
      </c>
      <c r="I140" s="299" t="s">
        <v>1156</v>
      </c>
      <c r="J140" s="299"/>
      <c r="K140" s="347"/>
    </row>
    <row r="141" s="1" customFormat="1" ht="15" customHeight="1">
      <c r="B141" s="344"/>
      <c r="C141" s="299" t="s">
        <v>37</v>
      </c>
      <c r="D141" s="299"/>
      <c r="E141" s="299"/>
      <c r="F141" s="322" t="s">
        <v>1121</v>
      </c>
      <c r="G141" s="299"/>
      <c r="H141" s="299" t="s">
        <v>1177</v>
      </c>
      <c r="I141" s="299" t="s">
        <v>1156</v>
      </c>
      <c r="J141" s="299"/>
      <c r="K141" s="347"/>
    </row>
    <row r="142" s="1" customFormat="1" ht="15" customHeight="1">
      <c r="B142" s="344"/>
      <c r="C142" s="299" t="s">
        <v>1178</v>
      </c>
      <c r="D142" s="299"/>
      <c r="E142" s="299"/>
      <c r="F142" s="322" t="s">
        <v>1121</v>
      </c>
      <c r="G142" s="299"/>
      <c r="H142" s="299" t="s">
        <v>1179</v>
      </c>
      <c r="I142" s="299" t="s">
        <v>1156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1180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1115</v>
      </c>
      <c r="D148" s="314"/>
      <c r="E148" s="314"/>
      <c r="F148" s="314" t="s">
        <v>1116</v>
      </c>
      <c r="G148" s="315"/>
      <c r="H148" s="314" t="s">
        <v>53</v>
      </c>
      <c r="I148" s="314" t="s">
        <v>56</v>
      </c>
      <c r="J148" s="314" t="s">
        <v>1117</v>
      </c>
      <c r="K148" s="313"/>
    </row>
    <row r="149" s="1" customFormat="1" ht="17.25" customHeight="1">
      <c r="B149" s="311"/>
      <c r="C149" s="316" t="s">
        <v>1118</v>
      </c>
      <c r="D149" s="316"/>
      <c r="E149" s="316"/>
      <c r="F149" s="317" t="s">
        <v>1119</v>
      </c>
      <c r="G149" s="318"/>
      <c r="H149" s="316"/>
      <c r="I149" s="316"/>
      <c r="J149" s="316" t="s">
        <v>1120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1124</v>
      </c>
      <c r="D151" s="299"/>
      <c r="E151" s="299"/>
      <c r="F151" s="352" t="s">
        <v>1121</v>
      </c>
      <c r="G151" s="299"/>
      <c r="H151" s="351" t="s">
        <v>1161</v>
      </c>
      <c r="I151" s="351" t="s">
        <v>1123</v>
      </c>
      <c r="J151" s="351">
        <v>120</v>
      </c>
      <c r="K151" s="347"/>
    </row>
    <row r="152" s="1" customFormat="1" ht="15" customHeight="1">
      <c r="B152" s="324"/>
      <c r="C152" s="351" t="s">
        <v>1170</v>
      </c>
      <c r="D152" s="299"/>
      <c r="E152" s="299"/>
      <c r="F152" s="352" t="s">
        <v>1121</v>
      </c>
      <c r="G152" s="299"/>
      <c r="H152" s="351" t="s">
        <v>1181</v>
      </c>
      <c r="I152" s="351" t="s">
        <v>1123</v>
      </c>
      <c r="J152" s="351" t="s">
        <v>1172</v>
      </c>
      <c r="K152" s="347"/>
    </row>
    <row r="153" s="1" customFormat="1" ht="15" customHeight="1">
      <c r="B153" s="324"/>
      <c r="C153" s="351" t="s">
        <v>1069</v>
      </c>
      <c r="D153" s="299"/>
      <c r="E153" s="299"/>
      <c r="F153" s="352" t="s">
        <v>1121</v>
      </c>
      <c r="G153" s="299"/>
      <c r="H153" s="351" t="s">
        <v>1182</v>
      </c>
      <c r="I153" s="351" t="s">
        <v>1123</v>
      </c>
      <c r="J153" s="351" t="s">
        <v>1172</v>
      </c>
      <c r="K153" s="347"/>
    </row>
    <row r="154" s="1" customFormat="1" ht="15" customHeight="1">
      <c r="B154" s="324"/>
      <c r="C154" s="351" t="s">
        <v>1126</v>
      </c>
      <c r="D154" s="299"/>
      <c r="E154" s="299"/>
      <c r="F154" s="352" t="s">
        <v>1127</v>
      </c>
      <c r="G154" s="299"/>
      <c r="H154" s="351" t="s">
        <v>1161</v>
      </c>
      <c r="I154" s="351" t="s">
        <v>1123</v>
      </c>
      <c r="J154" s="351">
        <v>50</v>
      </c>
      <c r="K154" s="347"/>
    </row>
    <row r="155" s="1" customFormat="1" ht="15" customHeight="1">
      <c r="B155" s="324"/>
      <c r="C155" s="351" t="s">
        <v>1129</v>
      </c>
      <c r="D155" s="299"/>
      <c r="E155" s="299"/>
      <c r="F155" s="352" t="s">
        <v>1121</v>
      </c>
      <c r="G155" s="299"/>
      <c r="H155" s="351" t="s">
        <v>1161</v>
      </c>
      <c r="I155" s="351" t="s">
        <v>1131</v>
      </c>
      <c r="J155" s="351"/>
      <c r="K155" s="347"/>
    </row>
    <row r="156" s="1" customFormat="1" ht="15" customHeight="1">
      <c r="B156" s="324"/>
      <c r="C156" s="351" t="s">
        <v>1140</v>
      </c>
      <c r="D156" s="299"/>
      <c r="E156" s="299"/>
      <c r="F156" s="352" t="s">
        <v>1127</v>
      </c>
      <c r="G156" s="299"/>
      <c r="H156" s="351" t="s">
        <v>1161</v>
      </c>
      <c r="I156" s="351" t="s">
        <v>1123</v>
      </c>
      <c r="J156" s="351">
        <v>50</v>
      </c>
      <c r="K156" s="347"/>
    </row>
    <row r="157" s="1" customFormat="1" ht="15" customHeight="1">
      <c r="B157" s="324"/>
      <c r="C157" s="351" t="s">
        <v>1148</v>
      </c>
      <c r="D157" s="299"/>
      <c r="E157" s="299"/>
      <c r="F157" s="352" t="s">
        <v>1127</v>
      </c>
      <c r="G157" s="299"/>
      <c r="H157" s="351" t="s">
        <v>1161</v>
      </c>
      <c r="I157" s="351" t="s">
        <v>1123</v>
      </c>
      <c r="J157" s="351">
        <v>50</v>
      </c>
      <c r="K157" s="347"/>
    </row>
    <row r="158" s="1" customFormat="1" ht="15" customHeight="1">
      <c r="B158" s="324"/>
      <c r="C158" s="351" t="s">
        <v>1146</v>
      </c>
      <c r="D158" s="299"/>
      <c r="E158" s="299"/>
      <c r="F158" s="352" t="s">
        <v>1127</v>
      </c>
      <c r="G158" s="299"/>
      <c r="H158" s="351" t="s">
        <v>1161</v>
      </c>
      <c r="I158" s="351" t="s">
        <v>1123</v>
      </c>
      <c r="J158" s="351">
        <v>50</v>
      </c>
      <c r="K158" s="347"/>
    </row>
    <row r="159" s="1" customFormat="1" ht="15" customHeight="1">
      <c r="B159" s="324"/>
      <c r="C159" s="351" t="s">
        <v>88</v>
      </c>
      <c r="D159" s="299"/>
      <c r="E159" s="299"/>
      <c r="F159" s="352" t="s">
        <v>1121</v>
      </c>
      <c r="G159" s="299"/>
      <c r="H159" s="351" t="s">
        <v>1183</v>
      </c>
      <c r="I159" s="351" t="s">
        <v>1123</v>
      </c>
      <c r="J159" s="351" t="s">
        <v>1184</v>
      </c>
      <c r="K159" s="347"/>
    </row>
    <row r="160" s="1" customFormat="1" ht="15" customHeight="1">
      <c r="B160" s="324"/>
      <c r="C160" s="351" t="s">
        <v>1185</v>
      </c>
      <c r="D160" s="299"/>
      <c r="E160" s="299"/>
      <c r="F160" s="352" t="s">
        <v>1121</v>
      </c>
      <c r="G160" s="299"/>
      <c r="H160" s="351" t="s">
        <v>1186</v>
      </c>
      <c r="I160" s="351" t="s">
        <v>1156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1187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1115</v>
      </c>
      <c r="D166" s="314"/>
      <c r="E166" s="314"/>
      <c r="F166" s="314" t="s">
        <v>1116</v>
      </c>
      <c r="G166" s="356"/>
      <c r="H166" s="357" t="s">
        <v>53</v>
      </c>
      <c r="I166" s="357" t="s">
        <v>56</v>
      </c>
      <c r="J166" s="314" t="s">
        <v>1117</v>
      </c>
      <c r="K166" s="291"/>
    </row>
    <row r="167" s="1" customFormat="1" ht="17.25" customHeight="1">
      <c r="B167" s="292"/>
      <c r="C167" s="316" t="s">
        <v>1118</v>
      </c>
      <c r="D167" s="316"/>
      <c r="E167" s="316"/>
      <c r="F167" s="317" t="s">
        <v>1119</v>
      </c>
      <c r="G167" s="358"/>
      <c r="H167" s="359"/>
      <c r="I167" s="359"/>
      <c r="J167" s="316" t="s">
        <v>1120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1124</v>
      </c>
      <c r="D169" s="299"/>
      <c r="E169" s="299"/>
      <c r="F169" s="322" t="s">
        <v>1121</v>
      </c>
      <c r="G169" s="299"/>
      <c r="H169" s="299" t="s">
        <v>1161</v>
      </c>
      <c r="I169" s="299" t="s">
        <v>1123</v>
      </c>
      <c r="J169" s="299">
        <v>120</v>
      </c>
      <c r="K169" s="347"/>
    </row>
    <row r="170" s="1" customFormat="1" ht="15" customHeight="1">
      <c r="B170" s="324"/>
      <c r="C170" s="299" t="s">
        <v>1170</v>
      </c>
      <c r="D170" s="299"/>
      <c r="E170" s="299"/>
      <c r="F170" s="322" t="s">
        <v>1121</v>
      </c>
      <c r="G170" s="299"/>
      <c r="H170" s="299" t="s">
        <v>1171</v>
      </c>
      <c r="I170" s="299" t="s">
        <v>1123</v>
      </c>
      <c r="J170" s="299" t="s">
        <v>1172</v>
      </c>
      <c r="K170" s="347"/>
    </row>
    <row r="171" s="1" customFormat="1" ht="15" customHeight="1">
      <c r="B171" s="324"/>
      <c r="C171" s="299" t="s">
        <v>1069</v>
      </c>
      <c r="D171" s="299"/>
      <c r="E171" s="299"/>
      <c r="F171" s="322" t="s">
        <v>1121</v>
      </c>
      <c r="G171" s="299"/>
      <c r="H171" s="299" t="s">
        <v>1188</v>
      </c>
      <c r="I171" s="299" t="s">
        <v>1123</v>
      </c>
      <c r="J171" s="299" t="s">
        <v>1172</v>
      </c>
      <c r="K171" s="347"/>
    </row>
    <row r="172" s="1" customFormat="1" ht="15" customHeight="1">
      <c r="B172" s="324"/>
      <c r="C172" s="299" t="s">
        <v>1126</v>
      </c>
      <c r="D172" s="299"/>
      <c r="E172" s="299"/>
      <c r="F172" s="322" t="s">
        <v>1127</v>
      </c>
      <c r="G172" s="299"/>
      <c r="H172" s="299" t="s">
        <v>1188</v>
      </c>
      <c r="I172" s="299" t="s">
        <v>1123</v>
      </c>
      <c r="J172" s="299">
        <v>50</v>
      </c>
      <c r="K172" s="347"/>
    </row>
    <row r="173" s="1" customFormat="1" ht="15" customHeight="1">
      <c r="B173" s="324"/>
      <c r="C173" s="299" t="s">
        <v>1129</v>
      </c>
      <c r="D173" s="299"/>
      <c r="E173" s="299"/>
      <c r="F173" s="322" t="s">
        <v>1121</v>
      </c>
      <c r="G173" s="299"/>
      <c r="H173" s="299" t="s">
        <v>1188</v>
      </c>
      <c r="I173" s="299" t="s">
        <v>1131</v>
      </c>
      <c r="J173" s="299"/>
      <c r="K173" s="347"/>
    </row>
    <row r="174" s="1" customFormat="1" ht="15" customHeight="1">
      <c r="B174" s="324"/>
      <c r="C174" s="299" t="s">
        <v>1140</v>
      </c>
      <c r="D174" s="299"/>
      <c r="E174" s="299"/>
      <c r="F174" s="322" t="s">
        <v>1127</v>
      </c>
      <c r="G174" s="299"/>
      <c r="H174" s="299" t="s">
        <v>1188</v>
      </c>
      <c r="I174" s="299" t="s">
        <v>1123</v>
      </c>
      <c r="J174" s="299">
        <v>50</v>
      </c>
      <c r="K174" s="347"/>
    </row>
    <row r="175" s="1" customFormat="1" ht="15" customHeight="1">
      <c r="B175" s="324"/>
      <c r="C175" s="299" t="s">
        <v>1148</v>
      </c>
      <c r="D175" s="299"/>
      <c r="E175" s="299"/>
      <c r="F175" s="322" t="s">
        <v>1127</v>
      </c>
      <c r="G175" s="299"/>
      <c r="H175" s="299" t="s">
        <v>1188</v>
      </c>
      <c r="I175" s="299" t="s">
        <v>1123</v>
      </c>
      <c r="J175" s="299">
        <v>50</v>
      </c>
      <c r="K175" s="347"/>
    </row>
    <row r="176" s="1" customFormat="1" ht="15" customHeight="1">
      <c r="B176" s="324"/>
      <c r="C176" s="299" t="s">
        <v>1146</v>
      </c>
      <c r="D176" s="299"/>
      <c r="E176" s="299"/>
      <c r="F176" s="322" t="s">
        <v>1127</v>
      </c>
      <c r="G176" s="299"/>
      <c r="H176" s="299" t="s">
        <v>1188</v>
      </c>
      <c r="I176" s="299" t="s">
        <v>1123</v>
      </c>
      <c r="J176" s="299">
        <v>50</v>
      </c>
      <c r="K176" s="347"/>
    </row>
    <row r="177" s="1" customFormat="1" ht="15" customHeight="1">
      <c r="B177" s="324"/>
      <c r="C177" s="299" t="s">
        <v>98</v>
      </c>
      <c r="D177" s="299"/>
      <c r="E177" s="299"/>
      <c r="F177" s="322" t="s">
        <v>1121</v>
      </c>
      <c r="G177" s="299"/>
      <c r="H177" s="299" t="s">
        <v>1189</v>
      </c>
      <c r="I177" s="299" t="s">
        <v>1190</v>
      </c>
      <c r="J177" s="299"/>
      <c r="K177" s="347"/>
    </row>
    <row r="178" s="1" customFormat="1" ht="15" customHeight="1">
      <c r="B178" s="324"/>
      <c r="C178" s="299" t="s">
        <v>56</v>
      </c>
      <c r="D178" s="299"/>
      <c r="E178" s="299"/>
      <c r="F178" s="322" t="s">
        <v>1121</v>
      </c>
      <c r="G178" s="299"/>
      <c r="H178" s="299" t="s">
        <v>1191</v>
      </c>
      <c r="I178" s="299" t="s">
        <v>1192</v>
      </c>
      <c r="J178" s="299">
        <v>1</v>
      </c>
      <c r="K178" s="347"/>
    </row>
    <row r="179" s="1" customFormat="1" ht="15" customHeight="1">
      <c r="B179" s="324"/>
      <c r="C179" s="299" t="s">
        <v>52</v>
      </c>
      <c r="D179" s="299"/>
      <c r="E179" s="299"/>
      <c r="F179" s="322" t="s">
        <v>1121</v>
      </c>
      <c r="G179" s="299"/>
      <c r="H179" s="299" t="s">
        <v>1193</v>
      </c>
      <c r="I179" s="299" t="s">
        <v>1123</v>
      </c>
      <c r="J179" s="299">
        <v>20</v>
      </c>
      <c r="K179" s="347"/>
    </row>
    <row r="180" s="1" customFormat="1" ht="15" customHeight="1">
      <c r="B180" s="324"/>
      <c r="C180" s="299" t="s">
        <v>53</v>
      </c>
      <c r="D180" s="299"/>
      <c r="E180" s="299"/>
      <c r="F180" s="322" t="s">
        <v>1121</v>
      </c>
      <c r="G180" s="299"/>
      <c r="H180" s="299" t="s">
        <v>1194</v>
      </c>
      <c r="I180" s="299" t="s">
        <v>1123</v>
      </c>
      <c r="J180" s="299">
        <v>255</v>
      </c>
      <c r="K180" s="347"/>
    </row>
    <row r="181" s="1" customFormat="1" ht="15" customHeight="1">
      <c r="B181" s="324"/>
      <c r="C181" s="299" t="s">
        <v>99</v>
      </c>
      <c r="D181" s="299"/>
      <c r="E181" s="299"/>
      <c r="F181" s="322" t="s">
        <v>1121</v>
      </c>
      <c r="G181" s="299"/>
      <c r="H181" s="299" t="s">
        <v>1085</v>
      </c>
      <c r="I181" s="299" t="s">
        <v>1123</v>
      </c>
      <c r="J181" s="299">
        <v>10</v>
      </c>
      <c r="K181" s="347"/>
    </row>
    <row r="182" s="1" customFormat="1" ht="15" customHeight="1">
      <c r="B182" s="324"/>
      <c r="C182" s="299" t="s">
        <v>100</v>
      </c>
      <c r="D182" s="299"/>
      <c r="E182" s="299"/>
      <c r="F182" s="322" t="s">
        <v>1121</v>
      </c>
      <c r="G182" s="299"/>
      <c r="H182" s="299" t="s">
        <v>1195</v>
      </c>
      <c r="I182" s="299" t="s">
        <v>1156</v>
      </c>
      <c r="J182" s="299"/>
      <c r="K182" s="347"/>
    </row>
    <row r="183" s="1" customFormat="1" ht="15" customHeight="1">
      <c r="B183" s="324"/>
      <c r="C183" s="299" t="s">
        <v>1196</v>
      </c>
      <c r="D183" s="299"/>
      <c r="E183" s="299"/>
      <c r="F183" s="322" t="s">
        <v>1121</v>
      </c>
      <c r="G183" s="299"/>
      <c r="H183" s="299" t="s">
        <v>1197</v>
      </c>
      <c r="I183" s="299" t="s">
        <v>1156</v>
      </c>
      <c r="J183" s="299"/>
      <c r="K183" s="347"/>
    </row>
    <row r="184" s="1" customFormat="1" ht="15" customHeight="1">
      <c r="B184" s="324"/>
      <c r="C184" s="299" t="s">
        <v>1185</v>
      </c>
      <c r="D184" s="299"/>
      <c r="E184" s="299"/>
      <c r="F184" s="322" t="s">
        <v>1121</v>
      </c>
      <c r="G184" s="299"/>
      <c r="H184" s="299" t="s">
        <v>1198</v>
      </c>
      <c r="I184" s="299" t="s">
        <v>1156</v>
      </c>
      <c r="J184" s="299"/>
      <c r="K184" s="347"/>
    </row>
    <row r="185" s="1" customFormat="1" ht="15" customHeight="1">
      <c r="B185" s="324"/>
      <c r="C185" s="299" t="s">
        <v>102</v>
      </c>
      <c r="D185" s="299"/>
      <c r="E185" s="299"/>
      <c r="F185" s="322" t="s">
        <v>1127</v>
      </c>
      <c r="G185" s="299"/>
      <c r="H185" s="299" t="s">
        <v>1199</v>
      </c>
      <c r="I185" s="299" t="s">
        <v>1123</v>
      </c>
      <c r="J185" s="299">
        <v>50</v>
      </c>
      <c r="K185" s="347"/>
    </row>
    <row r="186" s="1" customFormat="1" ht="15" customHeight="1">
      <c r="B186" s="324"/>
      <c r="C186" s="299" t="s">
        <v>1200</v>
      </c>
      <c r="D186" s="299"/>
      <c r="E186" s="299"/>
      <c r="F186" s="322" t="s">
        <v>1127</v>
      </c>
      <c r="G186" s="299"/>
      <c r="H186" s="299" t="s">
        <v>1201</v>
      </c>
      <c r="I186" s="299" t="s">
        <v>1202</v>
      </c>
      <c r="J186" s="299"/>
      <c r="K186" s="347"/>
    </row>
    <row r="187" s="1" customFormat="1" ht="15" customHeight="1">
      <c r="B187" s="324"/>
      <c r="C187" s="299" t="s">
        <v>1203</v>
      </c>
      <c r="D187" s="299"/>
      <c r="E187" s="299"/>
      <c r="F187" s="322" t="s">
        <v>1127</v>
      </c>
      <c r="G187" s="299"/>
      <c r="H187" s="299" t="s">
        <v>1204</v>
      </c>
      <c r="I187" s="299" t="s">
        <v>1202</v>
      </c>
      <c r="J187" s="299"/>
      <c r="K187" s="347"/>
    </row>
    <row r="188" s="1" customFormat="1" ht="15" customHeight="1">
      <c r="B188" s="324"/>
      <c r="C188" s="299" t="s">
        <v>1205</v>
      </c>
      <c r="D188" s="299"/>
      <c r="E188" s="299"/>
      <c r="F188" s="322" t="s">
        <v>1127</v>
      </c>
      <c r="G188" s="299"/>
      <c r="H188" s="299" t="s">
        <v>1206</v>
      </c>
      <c r="I188" s="299" t="s">
        <v>1202</v>
      </c>
      <c r="J188" s="299"/>
      <c r="K188" s="347"/>
    </row>
    <row r="189" s="1" customFormat="1" ht="15" customHeight="1">
      <c r="B189" s="324"/>
      <c r="C189" s="360" t="s">
        <v>1207</v>
      </c>
      <c r="D189" s="299"/>
      <c r="E189" s="299"/>
      <c r="F189" s="322" t="s">
        <v>1127</v>
      </c>
      <c r="G189" s="299"/>
      <c r="H189" s="299" t="s">
        <v>1208</v>
      </c>
      <c r="I189" s="299" t="s">
        <v>1209</v>
      </c>
      <c r="J189" s="361" t="s">
        <v>1210</v>
      </c>
      <c r="K189" s="347"/>
    </row>
    <row r="190" s="18" customFormat="1" ht="15" customHeight="1">
      <c r="B190" s="362"/>
      <c r="C190" s="363" t="s">
        <v>1211</v>
      </c>
      <c r="D190" s="364"/>
      <c r="E190" s="364"/>
      <c r="F190" s="365" t="s">
        <v>1127</v>
      </c>
      <c r="G190" s="364"/>
      <c r="H190" s="364" t="s">
        <v>1212</v>
      </c>
      <c r="I190" s="364" t="s">
        <v>1209</v>
      </c>
      <c r="J190" s="366" t="s">
        <v>1210</v>
      </c>
      <c r="K190" s="367"/>
    </row>
    <row r="191" s="1" customFormat="1" ht="15" customHeight="1">
      <c r="B191" s="324"/>
      <c r="C191" s="360" t="s">
        <v>41</v>
      </c>
      <c r="D191" s="299"/>
      <c r="E191" s="299"/>
      <c r="F191" s="322" t="s">
        <v>1121</v>
      </c>
      <c r="G191" s="299"/>
      <c r="H191" s="296" t="s">
        <v>1213</v>
      </c>
      <c r="I191" s="299" t="s">
        <v>1214</v>
      </c>
      <c r="J191" s="299"/>
      <c r="K191" s="347"/>
    </row>
    <row r="192" s="1" customFormat="1" ht="15" customHeight="1">
      <c r="B192" s="324"/>
      <c r="C192" s="360" t="s">
        <v>1215</v>
      </c>
      <c r="D192" s="299"/>
      <c r="E192" s="299"/>
      <c r="F192" s="322" t="s">
        <v>1121</v>
      </c>
      <c r="G192" s="299"/>
      <c r="H192" s="299" t="s">
        <v>1216</v>
      </c>
      <c r="I192" s="299" t="s">
        <v>1156</v>
      </c>
      <c r="J192" s="299"/>
      <c r="K192" s="347"/>
    </row>
    <row r="193" s="1" customFormat="1" ht="15" customHeight="1">
      <c r="B193" s="324"/>
      <c r="C193" s="360" t="s">
        <v>1217</v>
      </c>
      <c r="D193" s="299"/>
      <c r="E193" s="299"/>
      <c r="F193" s="322" t="s">
        <v>1121</v>
      </c>
      <c r="G193" s="299"/>
      <c r="H193" s="299" t="s">
        <v>1218</v>
      </c>
      <c r="I193" s="299" t="s">
        <v>1156</v>
      </c>
      <c r="J193" s="299"/>
      <c r="K193" s="347"/>
    </row>
    <row r="194" s="1" customFormat="1" ht="15" customHeight="1">
      <c r="B194" s="324"/>
      <c r="C194" s="360" t="s">
        <v>1219</v>
      </c>
      <c r="D194" s="299"/>
      <c r="E194" s="299"/>
      <c r="F194" s="322" t="s">
        <v>1127</v>
      </c>
      <c r="G194" s="299"/>
      <c r="H194" s="299" t="s">
        <v>1220</v>
      </c>
      <c r="I194" s="299" t="s">
        <v>1156</v>
      </c>
      <c r="J194" s="299"/>
      <c r="K194" s="347"/>
    </row>
    <row r="195" s="1" customFormat="1" ht="15" customHeight="1">
      <c r="B195" s="353"/>
      <c r="C195" s="368"/>
      <c r="D195" s="333"/>
      <c r="E195" s="333"/>
      <c r="F195" s="333"/>
      <c r="G195" s="333"/>
      <c r="H195" s="333"/>
      <c r="I195" s="333"/>
      <c r="J195" s="333"/>
      <c r="K195" s="354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35"/>
      <c r="C197" s="345"/>
      <c r="D197" s="345"/>
      <c r="E197" s="345"/>
      <c r="F197" s="355"/>
      <c r="G197" s="345"/>
      <c r="H197" s="345"/>
      <c r="I197" s="345"/>
      <c r="J197" s="345"/>
      <c r="K197" s="335"/>
    </row>
    <row r="198" s="1" customFormat="1" ht="18.75" customHeight="1"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</row>
    <row r="199" s="1" customFormat="1" ht="13.5">
      <c r="B199" s="286"/>
      <c r="C199" s="287"/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1">
      <c r="B200" s="289"/>
      <c r="C200" s="290" t="s">
        <v>1221</v>
      </c>
      <c r="D200" s="290"/>
      <c r="E200" s="290"/>
      <c r="F200" s="290"/>
      <c r="G200" s="290"/>
      <c r="H200" s="290"/>
      <c r="I200" s="290"/>
      <c r="J200" s="290"/>
      <c r="K200" s="291"/>
    </row>
    <row r="201" s="1" customFormat="1" ht="25.5" customHeight="1">
      <c r="B201" s="289"/>
      <c r="C201" s="369" t="s">
        <v>1222</v>
      </c>
      <c r="D201" s="369"/>
      <c r="E201" s="369"/>
      <c r="F201" s="369" t="s">
        <v>1223</v>
      </c>
      <c r="G201" s="370"/>
      <c r="H201" s="369" t="s">
        <v>1224</v>
      </c>
      <c r="I201" s="369"/>
      <c r="J201" s="369"/>
      <c r="K201" s="291"/>
    </row>
    <row r="202" s="1" customFormat="1" ht="5.25" customHeight="1">
      <c r="B202" s="324"/>
      <c r="C202" s="319"/>
      <c r="D202" s="319"/>
      <c r="E202" s="319"/>
      <c r="F202" s="319"/>
      <c r="G202" s="345"/>
      <c r="H202" s="319"/>
      <c r="I202" s="319"/>
      <c r="J202" s="319"/>
      <c r="K202" s="347"/>
    </row>
    <row r="203" s="1" customFormat="1" ht="15" customHeight="1">
      <c r="B203" s="324"/>
      <c r="C203" s="299" t="s">
        <v>1214</v>
      </c>
      <c r="D203" s="299"/>
      <c r="E203" s="299"/>
      <c r="F203" s="322" t="s">
        <v>42</v>
      </c>
      <c r="G203" s="299"/>
      <c r="H203" s="299" t="s">
        <v>1225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43</v>
      </c>
      <c r="G204" s="299"/>
      <c r="H204" s="299" t="s">
        <v>1226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46</v>
      </c>
      <c r="G205" s="299"/>
      <c r="H205" s="299" t="s">
        <v>1227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44</v>
      </c>
      <c r="G206" s="299"/>
      <c r="H206" s="299" t="s">
        <v>1228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 t="s">
        <v>45</v>
      </c>
      <c r="G207" s="299"/>
      <c r="H207" s="299" t="s">
        <v>1229</v>
      </c>
      <c r="I207" s="299"/>
      <c r="J207" s="299"/>
      <c r="K207" s="347"/>
    </row>
    <row r="208" s="1" customFormat="1" ht="15" customHeight="1">
      <c r="B208" s="324"/>
      <c r="C208" s="299"/>
      <c r="D208" s="299"/>
      <c r="E208" s="299"/>
      <c r="F208" s="322"/>
      <c r="G208" s="299"/>
      <c r="H208" s="299"/>
      <c r="I208" s="299"/>
      <c r="J208" s="299"/>
      <c r="K208" s="347"/>
    </row>
    <row r="209" s="1" customFormat="1" ht="15" customHeight="1">
      <c r="B209" s="324"/>
      <c r="C209" s="299" t="s">
        <v>1168</v>
      </c>
      <c r="D209" s="299"/>
      <c r="E209" s="299"/>
      <c r="F209" s="322" t="s">
        <v>78</v>
      </c>
      <c r="G209" s="299"/>
      <c r="H209" s="299" t="s">
        <v>1230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1063</v>
      </c>
      <c r="G210" s="299"/>
      <c r="H210" s="299" t="s">
        <v>1064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1061</v>
      </c>
      <c r="G211" s="299"/>
      <c r="H211" s="299" t="s">
        <v>1231</v>
      </c>
      <c r="I211" s="299"/>
      <c r="J211" s="299"/>
      <c r="K211" s="347"/>
    </row>
    <row r="212" s="1" customFormat="1" ht="15" customHeight="1">
      <c r="B212" s="371"/>
      <c r="C212" s="299"/>
      <c r="D212" s="299"/>
      <c r="E212" s="299"/>
      <c r="F212" s="322" t="s">
        <v>1065</v>
      </c>
      <c r="G212" s="360"/>
      <c r="H212" s="351" t="s">
        <v>1066</v>
      </c>
      <c r="I212" s="351"/>
      <c r="J212" s="351"/>
      <c r="K212" s="372"/>
    </row>
    <row r="213" s="1" customFormat="1" ht="15" customHeight="1">
      <c r="B213" s="371"/>
      <c r="C213" s="299"/>
      <c r="D213" s="299"/>
      <c r="E213" s="299"/>
      <c r="F213" s="322" t="s">
        <v>1067</v>
      </c>
      <c r="G213" s="360"/>
      <c r="H213" s="351" t="s">
        <v>1232</v>
      </c>
      <c r="I213" s="351"/>
      <c r="J213" s="351"/>
      <c r="K213" s="372"/>
    </row>
    <row r="214" s="1" customFormat="1" ht="15" customHeight="1">
      <c r="B214" s="371"/>
      <c r="C214" s="299"/>
      <c r="D214" s="299"/>
      <c r="E214" s="299"/>
      <c r="F214" s="322"/>
      <c r="G214" s="360"/>
      <c r="H214" s="351"/>
      <c r="I214" s="351"/>
      <c r="J214" s="351"/>
      <c r="K214" s="372"/>
    </row>
    <row r="215" s="1" customFormat="1" ht="15" customHeight="1">
      <c r="B215" s="371"/>
      <c r="C215" s="299" t="s">
        <v>1192</v>
      </c>
      <c r="D215" s="299"/>
      <c r="E215" s="299"/>
      <c r="F215" s="322">
        <v>1</v>
      </c>
      <c r="G215" s="360"/>
      <c r="H215" s="351" t="s">
        <v>1233</v>
      </c>
      <c r="I215" s="351"/>
      <c r="J215" s="351"/>
      <c r="K215" s="372"/>
    </row>
    <row r="216" s="1" customFormat="1" ht="15" customHeight="1">
      <c r="B216" s="371"/>
      <c r="C216" s="299"/>
      <c r="D216" s="299"/>
      <c r="E216" s="299"/>
      <c r="F216" s="322">
        <v>2</v>
      </c>
      <c r="G216" s="360"/>
      <c r="H216" s="351" t="s">
        <v>1234</v>
      </c>
      <c r="I216" s="351"/>
      <c r="J216" s="351"/>
      <c r="K216" s="372"/>
    </row>
    <row r="217" s="1" customFormat="1" ht="15" customHeight="1">
      <c r="B217" s="371"/>
      <c r="C217" s="299"/>
      <c r="D217" s="299"/>
      <c r="E217" s="299"/>
      <c r="F217" s="322">
        <v>3</v>
      </c>
      <c r="G217" s="360"/>
      <c r="H217" s="351" t="s">
        <v>1235</v>
      </c>
      <c r="I217" s="351"/>
      <c r="J217" s="351"/>
      <c r="K217" s="372"/>
    </row>
    <row r="218" s="1" customFormat="1" ht="15" customHeight="1">
      <c r="B218" s="371"/>
      <c r="C218" s="299"/>
      <c r="D218" s="299"/>
      <c r="E218" s="299"/>
      <c r="F218" s="322">
        <v>4</v>
      </c>
      <c r="G218" s="360"/>
      <c r="H218" s="351" t="s">
        <v>1236</v>
      </c>
      <c r="I218" s="351"/>
      <c r="J218" s="351"/>
      <c r="K218" s="372"/>
    </row>
    <row r="219" s="1" customFormat="1" ht="12.75" customHeight="1">
      <c r="B219" s="373"/>
      <c r="C219" s="374"/>
      <c r="D219" s="374"/>
      <c r="E219" s="374"/>
      <c r="F219" s="374"/>
      <c r="G219" s="374"/>
      <c r="H219" s="374"/>
      <c r="I219" s="374"/>
      <c r="J219" s="374"/>
      <c r="K219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Radek Gregor</dc:creator>
  <cp:lastModifiedBy>Radek Gregor</cp:lastModifiedBy>
  <dcterms:created xsi:type="dcterms:W3CDTF">2026-02-19T11:34:04Z</dcterms:created>
  <dcterms:modified xsi:type="dcterms:W3CDTF">2026-02-19T11:34:06Z</dcterms:modified>
</cp:coreProperties>
</file>